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hvw\Nextcloud\BWHV-FUSION\BWHV-Fusion-Spieltechnik\zzAuf-Ab_veröffentlicht\"/>
    </mc:Choice>
  </mc:AlternateContent>
  <xr:revisionPtr revIDLastSave="0" documentId="13_ncr:1_{D3892D3A-9875-4913-BEE9-D796623FECA7}" xr6:coauthVersionLast="36" xr6:coauthVersionMax="47" xr10:uidLastSave="{00000000-0000-0000-0000-000000000000}"/>
  <workbookProtection workbookAlgorithmName="SHA-512" workbookHashValue="UtSo+fzOlLL/e5PcdEBVDCb13BMmmP0QVjrCESMfTkNGmZTr0HqPpMAYiTOyQwE+vAc5L1QFcyPEm1nY5015sA==" workbookSaltValue="IK9aED0t6OftQfA+pLGGMA==" workbookSpinCount="100000" lockStructure="1"/>
  <bookViews>
    <workbookView xWindow="-105" yWindow="-105" windowWidth="23250" windowHeight="12450" tabRatio="761" xr2:uid="{A3A8C341-5A86-4AEE-837E-FFD17C5FEB3F}"/>
  </bookViews>
  <sheets>
    <sheet name="Informationen" sheetId="22" r:id="rId1"/>
    <sheet name="Handhabung" sheetId="23" r:id="rId2"/>
    <sheet name="Ligen_Auf_Ab_Männer" sheetId="1" r:id="rId3"/>
    <sheet name="Konstellationen_M" sheetId="2" state="hidden" r:id="rId4"/>
    <sheet name="Ligen_Auf_Ab_Frauen" sheetId="21" r:id="rId5"/>
    <sheet name="Konstellationen_F" sheetId="5" state="hidden" r:id="rId6"/>
    <sheet name="Listen" sheetId="3" state="hidden" r:id="rId7"/>
    <sheet name="Ligen_M" sheetId="6" state="hidden" r:id="rId8"/>
    <sheet name="Ligen_F" sheetId="20" state="hidden" r:id="rId9"/>
    <sheet name="Vereine nach Bezirk" sheetId="19" state="hidden" r:id="rId10"/>
    <sheet name="HBW" sheetId="8" state="hidden" r:id="rId11"/>
    <sheet name="HVW" sheetId="7" state="hidden" r:id="rId12"/>
    <sheet name="01_HF" sheetId="11" state="hidden" r:id="rId13"/>
    <sheet name="02_EM" sheetId="12" state="hidden" r:id="rId14"/>
    <sheet name="03_RS" sheetId="13" state="hidden" r:id="rId15"/>
    <sheet name="04_ET" sheetId="14" state="hidden" r:id="rId16"/>
    <sheet name="05_SL" sheetId="15" state="hidden" r:id="rId17"/>
    <sheet name="06_AN" sheetId="16" state="hidden" r:id="rId18"/>
    <sheet name="07_NZ" sheetId="17" state="hidden" r:id="rId19"/>
    <sheet name="08_BD" sheetId="18" state="hidden" r:id="rId20"/>
  </sheets>
  <definedNames>
    <definedName name="_FilterDatabase" localSheetId="9">'Vereine nach Bezirk'!$A$1:$B$529</definedName>
    <definedName name="_xlnm._FilterDatabase" localSheetId="9" hidden="1">'Vereine nach Bezirk'!$A$1:$B$529</definedName>
    <definedName name="Absteiger_F">Listen!$A$4:$A$4</definedName>
    <definedName name="Absteiger_M">Listen!$A$2:$A$2</definedName>
    <definedName name="Darstellung">Listen!$B$1:$B$2</definedName>
    <definedName name="Print_Area" localSheetId="9">'Vereine nach Bezirk'!$A$1:$B$529</definedName>
    <definedName name="Print_Titles" localSheetId="9">'Vereine nach Bezirk'!$1:$1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1" l="1"/>
  <c r="I47" i="21"/>
  <c r="I48" i="21"/>
  <c r="I49" i="21"/>
  <c r="I50" i="21"/>
  <c r="I51" i="21"/>
  <c r="I52" i="21"/>
  <c r="I53" i="21"/>
  <c r="C3" i="1" l="1"/>
  <c r="C10" i="21"/>
  <c r="D10" i="21" s="1"/>
  <c r="C11" i="21"/>
  <c r="D11" i="21" s="1"/>
  <c r="D21" i="22"/>
  <c r="D20" i="22"/>
  <c r="D19" i="22"/>
  <c r="D18" i="22"/>
  <c r="D17" i="22"/>
  <c r="D16" i="22"/>
  <c r="D15" i="22"/>
  <c r="D14" i="22"/>
  <c r="D13" i="22"/>
  <c r="D12" i="22"/>
  <c r="I91" i="21"/>
  <c r="I89" i="21"/>
  <c r="C12" i="21"/>
  <c r="D58" i="6"/>
  <c r="D56" i="6"/>
  <c r="D54" i="6"/>
  <c r="M2" i="21"/>
  <c r="M2" i="1"/>
  <c r="F113" i="20"/>
  <c r="G113" i="20"/>
  <c r="H113" i="20"/>
  <c r="I113" i="20"/>
  <c r="J113" i="20"/>
  <c r="F114" i="20"/>
  <c r="G114" i="20"/>
  <c r="H114" i="20"/>
  <c r="I114" i="20"/>
  <c r="J114" i="20"/>
  <c r="F115" i="20"/>
  <c r="G115" i="20"/>
  <c r="H115" i="20"/>
  <c r="I115" i="20"/>
  <c r="J115" i="20"/>
  <c r="F116" i="20"/>
  <c r="G116" i="20"/>
  <c r="H116" i="20"/>
  <c r="I116" i="20"/>
  <c r="J116" i="20"/>
  <c r="F117" i="20"/>
  <c r="G117" i="20"/>
  <c r="H117" i="20"/>
  <c r="I117" i="20"/>
  <c r="J117" i="20"/>
  <c r="F118" i="20"/>
  <c r="G118" i="20"/>
  <c r="H118" i="20"/>
  <c r="I118" i="20"/>
  <c r="J118" i="20"/>
  <c r="F119" i="20"/>
  <c r="G119" i="20"/>
  <c r="H119" i="20"/>
  <c r="I119" i="20"/>
  <c r="J119" i="20"/>
  <c r="F120" i="20"/>
  <c r="G120" i="20"/>
  <c r="H120" i="20"/>
  <c r="I120" i="20"/>
  <c r="J120" i="20"/>
  <c r="F121" i="20"/>
  <c r="G121" i="20"/>
  <c r="H121" i="20"/>
  <c r="I121" i="20"/>
  <c r="J121" i="20"/>
  <c r="F122" i="20"/>
  <c r="G122" i="20"/>
  <c r="H122" i="20"/>
  <c r="I122" i="20"/>
  <c r="J122" i="20"/>
  <c r="F123" i="20"/>
  <c r="G123" i="20"/>
  <c r="H123" i="20"/>
  <c r="I123" i="20"/>
  <c r="J123" i="20"/>
  <c r="F124" i="20"/>
  <c r="G124" i="20"/>
  <c r="H124" i="20"/>
  <c r="I124" i="20"/>
  <c r="J124" i="20"/>
  <c r="F125" i="20"/>
  <c r="G125" i="20"/>
  <c r="H125" i="20"/>
  <c r="I125" i="20"/>
  <c r="J125" i="20"/>
  <c r="F126" i="20"/>
  <c r="G126" i="20"/>
  <c r="H126" i="20"/>
  <c r="I126" i="20"/>
  <c r="J126" i="20"/>
  <c r="F127" i="20"/>
  <c r="G127" i="20"/>
  <c r="H127" i="20"/>
  <c r="I127" i="20"/>
  <c r="J127" i="20"/>
  <c r="F128" i="20"/>
  <c r="G128" i="20"/>
  <c r="H128" i="20"/>
  <c r="I128" i="20"/>
  <c r="J128" i="20"/>
  <c r="F129" i="20"/>
  <c r="G129" i="20"/>
  <c r="H129" i="20"/>
  <c r="I129" i="20"/>
  <c r="J129" i="20"/>
  <c r="F130" i="20"/>
  <c r="G130" i="20"/>
  <c r="H130" i="20"/>
  <c r="I130" i="20"/>
  <c r="J130" i="20"/>
  <c r="F131" i="20"/>
  <c r="G131" i="20"/>
  <c r="H131" i="20"/>
  <c r="I131" i="20"/>
  <c r="J131" i="20"/>
  <c r="F132" i="20"/>
  <c r="G132" i="20"/>
  <c r="H132" i="20"/>
  <c r="I132" i="20"/>
  <c r="J132" i="20"/>
  <c r="F133" i="20"/>
  <c r="G133" i="20"/>
  <c r="H133" i="20"/>
  <c r="I133" i="20"/>
  <c r="J133" i="20"/>
  <c r="F134" i="20"/>
  <c r="G134" i="20"/>
  <c r="H134" i="20"/>
  <c r="I134" i="20"/>
  <c r="J134" i="20"/>
  <c r="F135" i="20"/>
  <c r="G135" i="20"/>
  <c r="H135" i="20"/>
  <c r="I135" i="20"/>
  <c r="J135" i="20"/>
  <c r="F136" i="20"/>
  <c r="G136" i="20"/>
  <c r="H136" i="20"/>
  <c r="I136" i="20"/>
  <c r="J136" i="20"/>
  <c r="F137" i="20"/>
  <c r="G137" i="20"/>
  <c r="H137" i="20"/>
  <c r="I137" i="20"/>
  <c r="J137" i="20"/>
  <c r="F138" i="20"/>
  <c r="G138" i="20"/>
  <c r="H138" i="20"/>
  <c r="I138" i="20"/>
  <c r="J138" i="20"/>
  <c r="F139" i="20"/>
  <c r="G139" i="20"/>
  <c r="H139" i="20"/>
  <c r="I139" i="20"/>
  <c r="J139" i="20"/>
  <c r="F140" i="20"/>
  <c r="G140" i="20"/>
  <c r="H140" i="20"/>
  <c r="I140" i="20"/>
  <c r="J140" i="20"/>
  <c r="F141" i="20"/>
  <c r="G141" i="20"/>
  <c r="H141" i="20"/>
  <c r="I141" i="20"/>
  <c r="J141" i="20"/>
  <c r="F142" i="20"/>
  <c r="G142" i="20"/>
  <c r="H142" i="20"/>
  <c r="I142" i="20"/>
  <c r="J142" i="20"/>
  <c r="F143" i="20"/>
  <c r="G143" i="20"/>
  <c r="H143" i="20"/>
  <c r="I143" i="20"/>
  <c r="J143" i="20"/>
  <c r="F144" i="20"/>
  <c r="G144" i="20"/>
  <c r="H144" i="20"/>
  <c r="I144" i="20"/>
  <c r="J144" i="20"/>
  <c r="F145" i="20"/>
  <c r="G145" i="20"/>
  <c r="H145" i="20"/>
  <c r="I145" i="20"/>
  <c r="J145" i="20"/>
  <c r="F146" i="20"/>
  <c r="G146" i="20"/>
  <c r="H146" i="20"/>
  <c r="I146" i="20"/>
  <c r="J146" i="20"/>
  <c r="F147" i="20"/>
  <c r="G147" i="20"/>
  <c r="H147" i="20"/>
  <c r="I147" i="20"/>
  <c r="J147" i="20"/>
  <c r="F148" i="20"/>
  <c r="G148" i="20"/>
  <c r="H148" i="20"/>
  <c r="I148" i="20"/>
  <c r="J148" i="20"/>
  <c r="F149" i="20"/>
  <c r="G149" i="20"/>
  <c r="H149" i="20"/>
  <c r="I149" i="20"/>
  <c r="J149" i="20"/>
  <c r="F150" i="20"/>
  <c r="G150" i="20"/>
  <c r="H150" i="20"/>
  <c r="I150" i="20"/>
  <c r="J150" i="20"/>
  <c r="F151" i="20"/>
  <c r="G151" i="20"/>
  <c r="H151" i="20"/>
  <c r="I151" i="20"/>
  <c r="J151" i="20"/>
  <c r="F152" i="20"/>
  <c r="G152" i="20"/>
  <c r="H152" i="20"/>
  <c r="I152" i="20"/>
  <c r="J152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D152" i="20"/>
  <c r="C152" i="20"/>
  <c r="D151" i="20"/>
  <c r="C151" i="20"/>
  <c r="D150" i="20"/>
  <c r="C150" i="20"/>
  <c r="D149" i="20"/>
  <c r="C149" i="20"/>
  <c r="D148" i="20"/>
  <c r="C148" i="20"/>
  <c r="D147" i="20"/>
  <c r="C147" i="20"/>
  <c r="D146" i="20"/>
  <c r="C146" i="20"/>
  <c r="D145" i="20"/>
  <c r="C145" i="20"/>
  <c r="D144" i="20"/>
  <c r="C144" i="20"/>
  <c r="D143" i="20"/>
  <c r="C143" i="20"/>
  <c r="D142" i="20"/>
  <c r="C142" i="20"/>
  <c r="D141" i="20"/>
  <c r="C141" i="20"/>
  <c r="D140" i="20"/>
  <c r="C140" i="20"/>
  <c r="D139" i="20"/>
  <c r="C139" i="20"/>
  <c r="D138" i="20"/>
  <c r="C138" i="20"/>
  <c r="D137" i="20"/>
  <c r="C137" i="20"/>
  <c r="D136" i="20"/>
  <c r="C136" i="20"/>
  <c r="D135" i="20"/>
  <c r="C135" i="20"/>
  <c r="D134" i="20"/>
  <c r="C134" i="20"/>
  <c r="D133" i="20"/>
  <c r="C133" i="20"/>
  <c r="D132" i="20"/>
  <c r="C132" i="20"/>
  <c r="D131" i="20"/>
  <c r="C131" i="20"/>
  <c r="D130" i="20"/>
  <c r="C130" i="20"/>
  <c r="D129" i="20"/>
  <c r="C129" i="20"/>
  <c r="D128" i="20"/>
  <c r="C128" i="20"/>
  <c r="D127" i="20"/>
  <c r="C127" i="20"/>
  <c r="D126" i="20"/>
  <c r="C126" i="20"/>
  <c r="D125" i="20"/>
  <c r="C125" i="20"/>
  <c r="D124" i="20"/>
  <c r="C124" i="20"/>
  <c r="D123" i="20"/>
  <c r="C123" i="20"/>
  <c r="D122" i="20"/>
  <c r="C122" i="20"/>
  <c r="D121" i="20"/>
  <c r="C121" i="20"/>
  <c r="D120" i="20"/>
  <c r="C120" i="20"/>
  <c r="D119" i="20"/>
  <c r="C119" i="20"/>
  <c r="D118" i="20"/>
  <c r="C118" i="20"/>
  <c r="D117" i="20"/>
  <c r="C117" i="20"/>
  <c r="D116" i="20"/>
  <c r="C116" i="20"/>
  <c r="D115" i="20"/>
  <c r="C115" i="20"/>
  <c r="D114" i="20"/>
  <c r="C114" i="20"/>
  <c r="D113" i="20"/>
  <c r="C113" i="20"/>
  <c r="B152" i="20"/>
  <c r="B144" i="20"/>
  <c r="B136" i="20"/>
  <c r="B128" i="20"/>
  <c r="B120" i="20"/>
  <c r="B151" i="20"/>
  <c r="B143" i="20"/>
  <c r="B135" i="20"/>
  <c r="B127" i="20"/>
  <c r="B119" i="20"/>
  <c r="B150" i="20"/>
  <c r="B142" i="20"/>
  <c r="B134" i="20"/>
  <c r="B126" i="20"/>
  <c r="B118" i="20"/>
  <c r="B149" i="20"/>
  <c r="B141" i="20"/>
  <c r="B133" i="20"/>
  <c r="B125" i="20"/>
  <c r="B117" i="20"/>
  <c r="B148" i="20"/>
  <c r="B140" i="20"/>
  <c r="B132" i="20"/>
  <c r="B124" i="20"/>
  <c r="B116" i="20"/>
  <c r="B147" i="20"/>
  <c r="B139" i="20"/>
  <c r="B131" i="20"/>
  <c r="B123" i="20"/>
  <c r="B115" i="20"/>
  <c r="B146" i="20"/>
  <c r="B138" i="20"/>
  <c r="B130" i="20"/>
  <c r="B122" i="20"/>
  <c r="B114" i="20"/>
  <c r="B145" i="20"/>
  <c r="B137" i="20"/>
  <c r="B129" i="20"/>
  <c r="B121" i="20"/>
  <c r="B113" i="20"/>
  <c r="J105" i="20"/>
  <c r="I105" i="20"/>
  <c r="H105" i="20"/>
  <c r="G105" i="20"/>
  <c r="F105" i="20"/>
  <c r="J104" i="20"/>
  <c r="I104" i="20"/>
  <c r="H104" i="20"/>
  <c r="G104" i="20"/>
  <c r="F104" i="20"/>
  <c r="J103" i="20"/>
  <c r="I103" i="20"/>
  <c r="H103" i="20"/>
  <c r="G103" i="20"/>
  <c r="F103" i="20"/>
  <c r="J102" i="20"/>
  <c r="I102" i="20"/>
  <c r="H102" i="20"/>
  <c r="G102" i="20"/>
  <c r="F102" i="20"/>
  <c r="J101" i="20"/>
  <c r="I101" i="20"/>
  <c r="H101" i="20"/>
  <c r="G101" i="20"/>
  <c r="F101" i="20"/>
  <c r="J100" i="20"/>
  <c r="I100" i="20"/>
  <c r="H100" i="20"/>
  <c r="G100" i="20"/>
  <c r="F100" i="20"/>
  <c r="J99" i="20"/>
  <c r="I99" i="20"/>
  <c r="H99" i="20"/>
  <c r="G99" i="20"/>
  <c r="F99" i="20"/>
  <c r="J98" i="20"/>
  <c r="I98" i="20"/>
  <c r="H98" i="20"/>
  <c r="G98" i="20"/>
  <c r="F98" i="20"/>
  <c r="J97" i="20"/>
  <c r="I97" i="20"/>
  <c r="H97" i="20"/>
  <c r="G97" i="20"/>
  <c r="F97" i="20"/>
  <c r="J96" i="20"/>
  <c r="I96" i="20"/>
  <c r="H96" i="20"/>
  <c r="G96" i="20"/>
  <c r="F96" i="20"/>
  <c r="J95" i="20"/>
  <c r="I95" i="20"/>
  <c r="H95" i="20"/>
  <c r="G95" i="20"/>
  <c r="F95" i="20"/>
  <c r="J94" i="20"/>
  <c r="I94" i="20"/>
  <c r="H94" i="20"/>
  <c r="G94" i="20"/>
  <c r="F94" i="20"/>
  <c r="J93" i="20"/>
  <c r="I93" i="20"/>
  <c r="H93" i="20"/>
  <c r="G93" i="20"/>
  <c r="F93" i="20"/>
  <c r="J92" i="20"/>
  <c r="I92" i="20"/>
  <c r="H92" i="20"/>
  <c r="G92" i="20"/>
  <c r="F92" i="20"/>
  <c r="J91" i="20"/>
  <c r="I91" i="20"/>
  <c r="H91" i="20"/>
  <c r="G91" i="20"/>
  <c r="F91" i="20"/>
  <c r="J90" i="20"/>
  <c r="I90" i="20"/>
  <c r="H90" i="20"/>
  <c r="G90" i="20"/>
  <c r="F90" i="20"/>
  <c r="J89" i="20"/>
  <c r="I89" i="20"/>
  <c r="H89" i="20"/>
  <c r="G89" i="20"/>
  <c r="F89" i="20"/>
  <c r="J88" i="20"/>
  <c r="I88" i="20"/>
  <c r="H88" i="20"/>
  <c r="G88" i="20"/>
  <c r="F88" i="20"/>
  <c r="J87" i="20"/>
  <c r="I87" i="20"/>
  <c r="H87" i="20"/>
  <c r="G87" i="20"/>
  <c r="F87" i="20"/>
  <c r="J86" i="20"/>
  <c r="I86" i="20"/>
  <c r="H86" i="20"/>
  <c r="G86" i="20"/>
  <c r="F86" i="20"/>
  <c r="J85" i="20"/>
  <c r="I85" i="20"/>
  <c r="H85" i="20"/>
  <c r="G85" i="20"/>
  <c r="F85" i="20"/>
  <c r="J84" i="20"/>
  <c r="I84" i="20"/>
  <c r="H84" i="20"/>
  <c r="G84" i="20"/>
  <c r="F84" i="20"/>
  <c r="J83" i="20"/>
  <c r="I83" i="20"/>
  <c r="H83" i="20"/>
  <c r="G83" i="20"/>
  <c r="F83" i="20"/>
  <c r="J82" i="20"/>
  <c r="I82" i="20"/>
  <c r="H82" i="20"/>
  <c r="G82" i="20"/>
  <c r="F82" i="20"/>
  <c r="J81" i="20"/>
  <c r="I81" i="20"/>
  <c r="H81" i="20"/>
  <c r="G81" i="20"/>
  <c r="F81" i="20"/>
  <c r="J80" i="20"/>
  <c r="I80" i="20"/>
  <c r="H80" i="20"/>
  <c r="G80" i="20"/>
  <c r="F80" i="20"/>
  <c r="J79" i="20"/>
  <c r="I79" i="20"/>
  <c r="H79" i="20"/>
  <c r="G79" i="20"/>
  <c r="F79" i="20"/>
  <c r="J78" i="20"/>
  <c r="I78" i="20"/>
  <c r="H78" i="20"/>
  <c r="G78" i="20"/>
  <c r="F78" i="20"/>
  <c r="J77" i="20"/>
  <c r="I77" i="20"/>
  <c r="H77" i="20"/>
  <c r="G77" i="20"/>
  <c r="F77" i="20"/>
  <c r="J76" i="20"/>
  <c r="I76" i="20"/>
  <c r="H76" i="20"/>
  <c r="G76" i="20"/>
  <c r="F76" i="20"/>
  <c r="J75" i="20"/>
  <c r="I75" i="20"/>
  <c r="H75" i="20"/>
  <c r="G75" i="20"/>
  <c r="F75" i="20"/>
  <c r="J74" i="20"/>
  <c r="I74" i="20"/>
  <c r="H74" i="20"/>
  <c r="G74" i="20"/>
  <c r="F74" i="20"/>
  <c r="J73" i="20"/>
  <c r="I73" i="20"/>
  <c r="H73" i="20"/>
  <c r="G73" i="20"/>
  <c r="F73" i="20"/>
  <c r="J72" i="20"/>
  <c r="I72" i="20"/>
  <c r="H72" i="20"/>
  <c r="G72" i="20"/>
  <c r="F72" i="20"/>
  <c r="J71" i="20"/>
  <c r="I71" i="20"/>
  <c r="H71" i="20"/>
  <c r="G71" i="20"/>
  <c r="F71" i="20"/>
  <c r="J70" i="20"/>
  <c r="I70" i="20"/>
  <c r="H70" i="20"/>
  <c r="G70" i="20"/>
  <c r="F70" i="20"/>
  <c r="J69" i="20"/>
  <c r="I69" i="20"/>
  <c r="H69" i="20"/>
  <c r="G69" i="20"/>
  <c r="F69" i="20"/>
  <c r="J68" i="20"/>
  <c r="I68" i="20"/>
  <c r="H68" i="20"/>
  <c r="G68" i="20"/>
  <c r="F68" i="20"/>
  <c r="J67" i="20"/>
  <c r="I67" i="20"/>
  <c r="H67" i="20"/>
  <c r="G67" i="20"/>
  <c r="F67" i="20"/>
  <c r="J66" i="20"/>
  <c r="I66" i="20"/>
  <c r="H66" i="20"/>
  <c r="G66" i="20"/>
  <c r="F66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105" i="20"/>
  <c r="E104" i="20"/>
  <c r="E103" i="20"/>
  <c r="E102" i="20"/>
  <c r="E101" i="20"/>
  <c r="E100" i="20"/>
  <c r="E99" i="20"/>
  <c r="E98" i="20"/>
  <c r="D105" i="20"/>
  <c r="C105" i="20"/>
  <c r="D104" i="20"/>
  <c r="C104" i="20"/>
  <c r="D103" i="20"/>
  <c r="C103" i="20"/>
  <c r="D102" i="20"/>
  <c r="C102" i="20"/>
  <c r="D101" i="20"/>
  <c r="C101" i="20"/>
  <c r="D100" i="20"/>
  <c r="C100" i="20"/>
  <c r="D99" i="20"/>
  <c r="C99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B105" i="20"/>
  <c r="B104" i="20"/>
  <c r="B97" i="20"/>
  <c r="B93" i="20"/>
  <c r="B89" i="20"/>
  <c r="B85" i="20"/>
  <c r="B81" i="20"/>
  <c r="B77" i="20"/>
  <c r="B73" i="20"/>
  <c r="B69" i="20"/>
  <c r="B103" i="20"/>
  <c r="B102" i="20"/>
  <c r="B96" i="20"/>
  <c r="B92" i="20"/>
  <c r="B88" i="20"/>
  <c r="B84" i="20"/>
  <c r="B80" i="20"/>
  <c r="B76" i="20"/>
  <c r="B72" i="20"/>
  <c r="B68" i="20"/>
  <c r="B101" i="20"/>
  <c r="B100" i="20"/>
  <c r="B99" i="20"/>
  <c r="B98" i="20"/>
  <c r="B95" i="20"/>
  <c r="B91" i="20"/>
  <c r="B87" i="20"/>
  <c r="B83" i="20"/>
  <c r="B79" i="20"/>
  <c r="B75" i="20"/>
  <c r="B71" i="20"/>
  <c r="B67" i="20"/>
  <c r="B94" i="20"/>
  <c r="B90" i="20"/>
  <c r="B86" i="20"/>
  <c r="B82" i="20"/>
  <c r="B78" i="20"/>
  <c r="B74" i="20"/>
  <c r="B70" i="20"/>
  <c r="B64" i="20"/>
  <c r="B66" i="20"/>
  <c r="F43" i="20"/>
  <c r="G43" i="20"/>
  <c r="H43" i="20"/>
  <c r="I43" i="20"/>
  <c r="J43" i="20"/>
  <c r="F44" i="20"/>
  <c r="G44" i="20"/>
  <c r="H44" i="20"/>
  <c r="I44" i="20"/>
  <c r="J44" i="20"/>
  <c r="F45" i="20"/>
  <c r="G45" i="20"/>
  <c r="H45" i="20"/>
  <c r="I45" i="20"/>
  <c r="J45" i="20"/>
  <c r="F46" i="20"/>
  <c r="G46" i="20"/>
  <c r="H46" i="20"/>
  <c r="I46" i="20"/>
  <c r="J46" i="20"/>
  <c r="F47" i="20"/>
  <c r="G47" i="20"/>
  <c r="H47" i="20"/>
  <c r="I47" i="20"/>
  <c r="J47" i="20"/>
  <c r="F48" i="20"/>
  <c r="G48" i="20"/>
  <c r="H48" i="20"/>
  <c r="I48" i="20"/>
  <c r="J48" i="20"/>
  <c r="F49" i="20"/>
  <c r="G49" i="20"/>
  <c r="H49" i="20"/>
  <c r="I49" i="20"/>
  <c r="J49" i="20"/>
  <c r="F50" i="20"/>
  <c r="G50" i="20"/>
  <c r="H50" i="20"/>
  <c r="I50" i="20"/>
  <c r="J50" i="20"/>
  <c r="F51" i="20"/>
  <c r="G51" i="20"/>
  <c r="H51" i="20"/>
  <c r="I51" i="20"/>
  <c r="J51" i="20"/>
  <c r="F52" i="20"/>
  <c r="G52" i="20"/>
  <c r="H52" i="20"/>
  <c r="I52" i="20"/>
  <c r="J52" i="20"/>
  <c r="F53" i="20"/>
  <c r="G53" i="20"/>
  <c r="H53" i="20"/>
  <c r="I53" i="20"/>
  <c r="J53" i="20"/>
  <c r="F54" i="20"/>
  <c r="G54" i="20"/>
  <c r="H54" i="20"/>
  <c r="I54" i="20"/>
  <c r="J54" i="20"/>
  <c r="F55" i="20"/>
  <c r="G55" i="20"/>
  <c r="H55" i="20"/>
  <c r="I55" i="20"/>
  <c r="J55" i="20"/>
  <c r="F56" i="20"/>
  <c r="G56" i="20"/>
  <c r="H56" i="20"/>
  <c r="I56" i="20"/>
  <c r="J56" i="20"/>
  <c r="F57" i="20"/>
  <c r="G57" i="20"/>
  <c r="H57" i="20"/>
  <c r="I57" i="20"/>
  <c r="J57" i="20"/>
  <c r="F58" i="20"/>
  <c r="G58" i="20"/>
  <c r="H58" i="20"/>
  <c r="I58" i="20"/>
  <c r="J58" i="20"/>
  <c r="F59" i="20"/>
  <c r="G59" i="20"/>
  <c r="H59" i="20"/>
  <c r="I59" i="20"/>
  <c r="J59" i="20"/>
  <c r="F60" i="20"/>
  <c r="G60" i="20"/>
  <c r="H60" i="20"/>
  <c r="I60" i="20"/>
  <c r="J60" i="20"/>
  <c r="F61" i="20"/>
  <c r="G61" i="20"/>
  <c r="H61" i="20"/>
  <c r="I61" i="20"/>
  <c r="J61" i="20"/>
  <c r="F62" i="20"/>
  <c r="G62" i="20"/>
  <c r="H62" i="20"/>
  <c r="I62" i="20"/>
  <c r="J62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D62" i="20"/>
  <c r="C62" i="20"/>
  <c r="D61" i="20"/>
  <c r="R61" i="20" s="1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B62" i="20"/>
  <c r="B60" i="20"/>
  <c r="B58" i="20"/>
  <c r="B56" i="20"/>
  <c r="B54" i="20"/>
  <c r="B52" i="20"/>
  <c r="B50" i="20"/>
  <c r="B48" i="20"/>
  <c r="B46" i="20"/>
  <c r="B44" i="20"/>
  <c r="B61" i="20"/>
  <c r="B59" i="20"/>
  <c r="B57" i="20"/>
  <c r="B55" i="20"/>
  <c r="B53" i="20"/>
  <c r="B51" i="20"/>
  <c r="B49" i="20"/>
  <c r="B47" i="20"/>
  <c r="B45" i="20"/>
  <c r="B43" i="20"/>
  <c r="B41" i="20"/>
  <c r="B29" i="20"/>
  <c r="A29" i="20" s="1"/>
  <c r="C29" i="20"/>
  <c r="D29" i="20"/>
  <c r="E29" i="20"/>
  <c r="F29" i="20"/>
  <c r="G29" i="20"/>
  <c r="H29" i="20"/>
  <c r="I29" i="20"/>
  <c r="J29" i="20"/>
  <c r="B30" i="20"/>
  <c r="A30" i="20" s="1"/>
  <c r="C30" i="20"/>
  <c r="D30" i="20"/>
  <c r="E30" i="20"/>
  <c r="F30" i="20"/>
  <c r="G30" i="20"/>
  <c r="H30" i="20"/>
  <c r="I30" i="20"/>
  <c r="J30" i="20"/>
  <c r="B31" i="20"/>
  <c r="A31" i="20" s="1"/>
  <c r="C31" i="20"/>
  <c r="D31" i="20"/>
  <c r="E31" i="20"/>
  <c r="F31" i="20"/>
  <c r="G31" i="20"/>
  <c r="H31" i="20"/>
  <c r="I31" i="20"/>
  <c r="J31" i="20"/>
  <c r="B32" i="20"/>
  <c r="A32" i="20" s="1"/>
  <c r="C32" i="20"/>
  <c r="D32" i="20"/>
  <c r="E32" i="20"/>
  <c r="F32" i="20"/>
  <c r="G32" i="20"/>
  <c r="H32" i="20"/>
  <c r="I32" i="20"/>
  <c r="J32" i="20"/>
  <c r="B33" i="20"/>
  <c r="A33" i="20" s="1"/>
  <c r="C33" i="20"/>
  <c r="D33" i="20"/>
  <c r="E33" i="20"/>
  <c r="F33" i="20"/>
  <c r="G33" i="20"/>
  <c r="H33" i="20"/>
  <c r="I33" i="20"/>
  <c r="J33" i="20"/>
  <c r="B34" i="20"/>
  <c r="A34" i="20" s="1"/>
  <c r="C34" i="20"/>
  <c r="D34" i="20"/>
  <c r="E34" i="20"/>
  <c r="F34" i="20"/>
  <c r="G34" i="20"/>
  <c r="H34" i="20"/>
  <c r="I34" i="20"/>
  <c r="J34" i="20"/>
  <c r="B35" i="20"/>
  <c r="A35" i="20" s="1"/>
  <c r="C35" i="20"/>
  <c r="D35" i="20"/>
  <c r="E35" i="20"/>
  <c r="F35" i="20"/>
  <c r="G35" i="20"/>
  <c r="H35" i="20"/>
  <c r="I35" i="20"/>
  <c r="J35" i="20"/>
  <c r="B36" i="20"/>
  <c r="A36" i="20" s="1"/>
  <c r="C36" i="20"/>
  <c r="D36" i="20"/>
  <c r="E36" i="20"/>
  <c r="F36" i="20"/>
  <c r="G36" i="20"/>
  <c r="H36" i="20"/>
  <c r="I36" i="20"/>
  <c r="J36" i="20"/>
  <c r="B37" i="20"/>
  <c r="A37" i="20" s="1"/>
  <c r="C37" i="20"/>
  <c r="D37" i="20"/>
  <c r="E37" i="20"/>
  <c r="F37" i="20"/>
  <c r="G37" i="20"/>
  <c r="H37" i="20"/>
  <c r="I37" i="20"/>
  <c r="J37" i="20"/>
  <c r="B38" i="20"/>
  <c r="A38" i="20" s="1"/>
  <c r="C38" i="20"/>
  <c r="D38" i="20"/>
  <c r="E38" i="20"/>
  <c r="F38" i="20"/>
  <c r="G38" i="20"/>
  <c r="H38" i="20"/>
  <c r="I38" i="20"/>
  <c r="J38" i="20"/>
  <c r="F28" i="20"/>
  <c r="G28" i="20"/>
  <c r="H28" i="20"/>
  <c r="I28" i="20"/>
  <c r="J28" i="20"/>
  <c r="E28" i="20"/>
  <c r="D28" i="20"/>
  <c r="C28" i="20"/>
  <c r="B28" i="20"/>
  <c r="A28" i="20" s="1"/>
  <c r="B26" i="20"/>
  <c r="J19" i="20"/>
  <c r="I19" i="20"/>
  <c r="H19" i="20"/>
  <c r="G19" i="20"/>
  <c r="F19" i="20"/>
  <c r="E19" i="20"/>
  <c r="D19" i="20"/>
  <c r="C19" i="20"/>
  <c r="B19" i="20"/>
  <c r="J18" i="20"/>
  <c r="I18" i="20"/>
  <c r="H18" i="20"/>
  <c r="G18" i="20"/>
  <c r="F18" i="20"/>
  <c r="E18" i="20"/>
  <c r="D18" i="20"/>
  <c r="C18" i="20"/>
  <c r="L18" i="20" s="1"/>
  <c r="B18" i="20"/>
  <c r="J17" i="20"/>
  <c r="I17" i="20"/>
  <c r="H17" i="20"/>
  <c r="G17" i="20"/>
  <c r="F17" i="20"/>
  <c r="E17" i="20"/>
  <c r="D17" i="20"/>
  <c r="C17" i="20"/>
  <c r="L17" i="20" s="1"/>
  <c r="B17" i="20"/>
  <c r="J16" i="20"/>
  <c r="I16" i="20"/>
  <c r="H16" i="20"/>
  <c r="G16" i="20"/>
  <c r="F16" i="20"/>
  <c r="E16" i="20"/>
  <c r="D16" i="20"/>
  <c r="C16" i="20"/>
  <c r="L16" i="20" s="1"/>
  <c r="B16" i="20"/>
  <c r="J15" i="20"/>
  <c r="I15" i="20"/>
  <c r="H15" i="20"/>
  <c r="G15" i="20"/>
  <c r="F15" i="20"/>
  <c r="E15" i="20"/>
  <c r="D15" i="20"/>
  <c r="C15" i="20"/>
  <c r="L15" i="20" s="1"/>
  <c r="B15" i="20"/>
  <c r="J14" i="20"/>
  <c r="I14" i="20"/>
  <c r="H14" i="20"/>
  <c r="G14" i="20"/>
  <c r="F14" i="20"/>
  <c r="E14" i="20"/>
  <c r="D14" i="20"/>
  <c r="C14" i="20"/>
  <c r="L14" i="20" s="1"/>
  <c r="B14" i="20"/>
  <c r="J13" i="20"/>
  <c r="I13" i="20"/>
  <c r="H13" i="20"/>
  <c r="G13" i="20"/>
  <c r="F13" i="20"/>
  <c r="E13" i="20"/>
  <c r="D13" i="20"/>
  <c r="C13" i="20"/>
  <c r="L13" i="20" s="1"/>
  <c r="B13" i="20"/>
  <c r="J12" i="20"/>
  <c r="I12" i="20"/>
  <c r="H12" i="20"/>
  <c r="G12" i="20"/>
  <c r="F12" i="20"/>
  <c r="E12" i="20"/>
  <c r="D12" i="20"/>
  <c r="C12" i="20"/>
  <c r="L12" i="20" s="1"/>
  <c r="B12" i="20"/>
  <c r="J11" i="20"/>
  <c r="I11" i="20"/>
  <c r="H11" i="20"/>
  <c r="G11" i="20"/>
  <c r="F11" i="20"/>
  <c r="E11" i="20"/>
  <c r="D11" i="20"/>
  <c r="C11" i="20"/>
  <c r="L11" i="20" s="1"/>
  <c r="B11" i="20"/>
  <c r="J10" i="20"/>
  <c r="I10" i="20"/>
  <c r="H10" i="20"/>
  <c r="G10" i="20"/>
  <c r="F10" i="20"/>
  <c r="E10" i="20"/>
  <c r="D10" i="20"/>
  <c r="C10" i="20"/>
  <c r="L10" i="20" s="1"/>
  <c r="B10" i="20"/>
  <c r="J9" i="20"/>
  <c r="I9" i="20"/>
  <c r="H9" i="20"/>
  <c r="G9" i="20"/>
  <c r="F9" i="20"/>
  <c r="E9" i="20"/>
  <c r="D9" i="20"/>
  <c r="C9" i="20"/>
  <c r="L9" i="20" s="1"/>
  <c r="B9" i="20"/>
  <c r="J8" i="20"/>
  <c r="I8" i="20"/>
  <c r="H8" i="20"/>
  <c r="G8" i="20"/>
  <c r="F8" i="20"/>
  <c r="E8" i="20"/>
  <c r="D8" i="20"/>
  <c r="C8" i="20"/>
  <c r="L8" i="20" s="1"/>
  <c r="B8" i="20"/>
  <c r="J7" i="20"/>
  <c r="I7" i="20"/>
  <c r="H7" i="20"/>
  <c r="G7" i="20"/>
  <c r="F7" i="20"/>
  <c r="E7" i="20"/>
  <c r="D7" i="20"/>
  <c r="C7" i="20"/>
  <c r="L7" i="20" s="1"/>
  <c r="B7" i="20"/>
  <c r="F6" i="20"/>
  <c r="G6" i="20"/>
  <c r="H6" i="20"/>
  <c r="I6" i="20"/>
  <c r="J6" i="20"/>
  <c r="E6" i="20"/>
  <c r="D6" i="20"/>
  <c r="C6" i="20"/>
  <c r="L6" i="20" s="1"/>
  <c r="B6" i="20"/>
  <c r="B4" i="20"/>
  <c r="S109" i="20"/>
  <c r="M109" i="20"/>
  <c r="E109" i="20"/>
  <c r="C109" i="20"/>
  <c r="S108" i="20"/>
  <c r="M108" i="20"/>
  <c r="E108" i="20"/>
  <c r="C108" i="20"/>
  <c r="H42" i="20"/>
  <c r="E42" i="20"/>
  <c r="D42" i="20"/>
  <c r="H27" i="20"/>
  <c r="E27" i="20"/>
  <c r="D27" i="20"/>
  <c r="A23" i="20"/>
  <c r="A22" i="20"/>
  <c r="I5" i="20"/>
  <c r="E5" i="20"/>
  <c r="D5" i="20"/>
  <c r="A2" i="20"/>
  <c r="A1" i="20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E113" i="6"/>
  <c r="E112" i="6"/>
  <c r="E111" i="6"/>
  <c r="E110" i="6"/>
  <c r="E109" i="6"/>
  <c r="E108" i="6"/>
  <c r="E107" i="6"/>
  <c r="E106" i="6"/>
  <c r="C106" i="6"/>
  <c r="D106" i="6"/>
  <c r="C107" i="6"/>
  <c r="D107" i="6"/>
  <c r="C108" i="6"/>
  <c r="D108" i="6"/>
  <c r="C109" i="6"/>
  <c r="D109" i="6"/>
  <c r="C110" i="6"/>
  <c r="D110" i="6"/>
  <c r="C111" i="6"/>
  <c r="D111" i="6"/>
  <c r="C112" i="6"/>
  <c r="D112" i="6"/>
  <c r="C113" i="6"/>
  <c r="D113" i="6"/>
  <c r="B113" i="6"/>
  <c r="B112" i="6"/>
  <c r="B111" i="6"/>
  <c r="B110" i="6"/>
  <c r="B109" i="6"/>
  <c r="B108" i="6"/>
  <c r="B107" i="6"/>
  <c r="B106" i="6"/>
  <c r="F161" i="6"/>
  <c r="G161" i="6"/>
  <c r="H161" i="6"/>
  <c r="I161" i="6"/>
  <c r="J161" i="6"/>
  <c r="F162" i="6"/>
  <c r="G162" i="6"/>
  <c r="H162" i="6"/>
  <c r="I162" i="6"/>
  <c r="J162" i="6"/>
  <c r="F163" i="6"/>
  <c r="G163" i="6"/>
  <c r="H163" i="6"/>
  <c r="I163" i="6"/>
  <c r="J163" i="6"/>
  <c r="F164" i="6"/>
  <c r="G164" i="6"/>
  <c r="H164" i="6"/>
  <c r="I164" i="6"/>
  <c r="J164" i="6"/>
  <c r="F165" i="6"/>
  <c r="G165" i="6"/>
  <c r="H165" i="6"/>
  <c r="I165" i="6"/>
  <c r="J165" i="6"/>
  <c r="F166" i="6"/>
  <c r="G166" i="6"/>
  <c r="H166" i="6"/>
  <c r="I166" i="6"/>
  <c r="J166" i="6"/>
  <c r="F167" i="6"/>
  <c r="G167" i="6"/>
  <c r="H167" i="6"/>
  <c r="I167" i="6"/>
  <c r="J167" i="6"/>
  <c r="F168" i="6"/>
  <c r="G168" i="6"/>
  <c r="H168" i="6"/>
  <c r="I168" i="6"/>
  <c r="J168" i="6"/>
  <c r="E168" i="6"/>
  <c r="E167" i="6"/>
  <c r="E166" i="6"/>
  <c r="E165" i="6"/>
  <c r="E164" i="6"/>
  <c r="E163" i="6"/>
  <c r="E162" i="6"/>
  <c r="E161" i="6"/>
  <c r="D168" i="6"/>
  <c r="C168" i="6"/>
  <c r="D167" i="6"/>
  <c r="C167" i="6"/>
  <c r="D166" i="6"/>
  <c r="C166" i="6"/>
  <c r="D165" i="6"/>
  <c r="C165" i="6"/>
  <c r="D164" i="6"/>
  <c r="C164" i="6"/>
  <c r="D163" i="6"/>
  <c r="C163" i="6"/>
  <c r="D162" i="6"/>
  <c r="C162" i="6"/>
  <c r="D161" i="6"/>
  <c r="C161" i="6"/>
  <c r="B168" i="6"/>
  <c r="B167" i="6"/>
  <c r="B166" i="6"/>
  <c r="B165" i="6"/>
  <c r="B164" i="6"/>
  <c r="B163" i="6"/>
  <c r="B162" i="6"/>
  <c r="B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E160" i="6"/>
  <c r="E159" i="6"/>
  <c r="E158" i="6"/>
  <c r="E157" i="6"/>
  <c r="E156" i="6"/>
  <c r="E155" i="6"/>
  <c r="E154" i="6"/>
  <c r="E153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B160" i="6"/>
  <c r="B159" i="6"/>
  <c r="B158" i="6"/>
  <c r="B157" i="6"/>
  <c r="B156" i="6"/>
  <c r="B155" i="6"/>
  <c r="B154" i="6"/>
  <c r="B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E152" i="6"/>
  <c r="E151" i="6"/>
  <c r="E150" i="6"/>
  <c r="E149" i="6"/>
  <c r="E148" i="6"/>
  <c r="E147" i="6"/>
  <c r="E146" i="6"/>
  <c r="E145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B152" i="6"/>
  <c r="B151" i="6"/>
  <c r="B150" i="6"/>
  <c r="B149" i="6"/>
  <c r="B148" i="6"/>
  <c r="B147" i="6"/>
  <c r="B146" i="6"/>
  <c r="B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E137" i="6"/>
  <c r="E138" i="6"/>
  <c r="E139" i="6"/>
  <c r="E140" i="6"/>
  <c r="E141" i="6"/>
  <c r="E142" i="6"/>
  <c r="E143" i="6"/>
  <c r="E144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8" i="6"/>
  <c r="C138" i="6"/>
  <c r="D137" i="6"/>
  <c r="C137" i="6"/>
  <c r="B144" i="6"/>
  <c r="B143" i="6"/>
  <c r="B142" i="6"/>
  <c r="B141" i="6"/>
  <c r="B140" i="6"/>
  <c r="B139" i="6"/>
  <c r="B138" i="6"/>
  <c r="B137" i="6"/>
  <c r="F129" i="6"/>
  <c r="G129" i="6"/>
  <c r="H129" i="6"/>
  <c r="I129" i="6"/>
  <c r="J129" i="6"/>
  <c r="F130" i="6"/>
  <c r="G130" i="6"/>
  <c r="H130" i="6"/>
  <c r="I130" i="6"/>
  <c r="J130" i="6"/>
  <c r="F131" i="6"/>
  <c r="G131" i="6"/>
  <c r="H131" i="6"/>
  <c r="I131" i="6"/>
  <c r="J131" i="6"/>
  <c r="F132" i="6"/>
  <c r="G132" i="6"/>
  <c r="H132" i="6"/>
  <c r="I132" i="6"/>
  <c r="J132" i="6"/>
  <c r="F133" i="6"/>
  <c r="G133" i="6"/>
  <c r="H133" i="6"/>
  <c r="I133" i="6"/>
  <c r="J133" i="6"/>
  <c r="F134" i="6"/>
  <c r="G134" i="6"/>
  <c r="H134" i="6"/>
  <c r="I134" i="6"/>
  <c r="J134" i="6"/>
  <c r="F135" i="6"/>
  <c r="G135" i="6"/>
  <c r="H135" i="6"/>
  <c r="I135" i="6"/>
  <c r="J135" i="6"/>
  <c r="F136" i="6"/>
  <c r="G136" i="6"/>
  <c r="H136" i="6"/>
  <c r="I136" i="6"/>
  <c r="J136" i="6"/>
  <c r="E136" i="6"/>
  <c r="E135" i="6"/>
  <c r="E134" i="6"/>
  <c r="E133" i="6"/>
  <c r="E132" i="6"/>
  <c r="E131" i="6"/>
  <c r="E130" i="6"/>
  <c r="E129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B136" i="6"/>
  <c r="B135" i="6"/>
  <c r="B134" i="6"/>
  <c r="B133" i="6"/>
  <c r="B132" i="6"/>
  <c r="B131" i="6"/>
  <c r="B130" i="6"/>
  <c r="B129" i="6"/>
  <c r="S117" i="6"/>
  <c r="F128" i="6"/>
  <c r="G128" i="6"/>
  <c r="H128" i="6"/>
  <c r="I128" i="6"/>
  <c r="J128" i="6"/>
  <c r="E128" i="6"/>
  <c r="D128" i="6"/>
  <c r="C128" i="6"/>
  <c r="B128" i="6"/>
  <c r="B127" i="6"/>
  <c r="S116" i="6"/>
  <c r="F127" i="6"/>
  <c r="G127" i="6"/>
  <c r="H127" i="6"/>
  <c r="I127" i="6"/>
  <c r="J127" i="6"/>
  <c r="E127" i="6"/>
  <c r="D127" i="6"/>
  <c r="C127" i="6"/>
  <c r="F126" i="6"/>
  <c r="G126" i="6"/>
  <c r="H126" i="6"/>
  <c r="I126" i="6"/>
  <c r="J126" i="6"/>
  <c r="E126" i="6"/>
  <c r="D126" i="6"/>
  <c r="C126" i="6"/>
  <c r="B126" i="6"/>
  <c r="B125" i="6"/>
  <c r="M117" i="6"/>
  <c r="M116" i="6"/>
  <c r="F125" i="6"/>
  <c r="G125" i="6"/>
  <c r="H125" i="6"/>
  <c r="I125" i="6"/>
  <c r="J125" i="6"/>
  <c r="E125" i="6"/>
  <c r="D125" i="6"/>
  <c r="C125" i="6"/>
  <c r="E117" i="6"/>
  <c r="F124" i="6"/>
  <c r="G124" i="6"/>
  <c r="H124" i="6"/>
  <c r="L124" i="6" s="1"/>
  <c r="I124" i="6"/>
  <c r="J124" i="6"/>
  <c r="E124" i="6"/>
  <c r="D124" i="6"/>
  <c r="C124" i="6"/>
  <c r="B124" i="6"/>
  <c r="B123" i="6"/>
  <c r="F123" i="6"/>
  <c r="G123" i="6"/>
  <c r="H123" i="6"/>
  <c r="I123" i="6"/>
  <c r="J123" i="6"/>
  <c r="E123" i="6"/>
  <c r="F122" i="6"/>
  <c r="G122" i="6"/>
  <c r="H122" i="6"/>
  <c r="I122" i="6"/>
  <c r="J122" i="6"/>
  <c r="E122" i="6"/>
  <c r="F121" i="6"/>
  <c r="G121" i="6"/>
  <c r="H121" i="6"/>
  <c r="I121" i="6"/>
  <c r="J121" i="6"/>
  <c r="E121" i="6"/>
  <c r="D123" i="6"/>
  <c r="C123" i="6"/>
  <c r="B122" i="6"/>
  <c r="E116" i="6"/>
  <c r="D122" i="6"/>
  <c r="C122" i="6"/>
  <c r="B121" i="6"/>
  <c r="D121" i="6"/>
  <c r="C121" i="6"/>
  <c r="C117" i="6"/>
  <c r="C116" i="6"/>
  <c r="E7" i="6"/>
  <c r="F7" i="6"/>
  <c r="G7" i="6"/>
  <c r="H7" i="6"/>
  <c r="I7" i="6"/>
  <c r="J7" i="6"/>
  <c r="E8" i="6"/>
  <c r="F8" i="6"/>
  <c r="G8" i="6"/>
  <c r="H8" i="6"/>
  <c r="I8" i="6"/>
  <c r="J8" i="6"/>
  <c r="E9" i="6"/>
  <c r="F9" i="6"/>
  <c r="G9" i="6"/>
  <c r="H9" i="6"/>
  <c r="I9" i="6"/>
  <c r="J9" i="6"/>
  <c r="E10" i="6"/>
  <c r="F10" i="6"/>
  <c r="G10" i="6"/>
  <c r="H10" i="6"/>
  <c r="I10" i="6"/>
  <c r="J10" i="6"/>
  <c r="E11" i="6"/>
  <c r="F11" i="6"/>
  <c r="G11" i="6"/>
  <c r="H11" i="6"/>
  <c r="I11" i="6"/>
  <c r="J11" i="6"/>
  <c r="E12" i="6"/>
  <c r="F12" i="6"/>
  <c r="G12" i="6"/>
  <c r="H12" i="6"/>
  <c r="I12" i="6"/>
  <c r="J12" i="6"/>
  <c r="E13" i="6"/>
  <c r="F13" i="6"/>
  <c r="G13" i="6"/>
  <c r="H13" i="6"/>
  <c r="I13" i="6"/>
  <c r="J13" i="6"/>
  <c r="E14" i="6"/>
  <c r="F14" i="6"/>
  <c r="G14" i="6"/>
  <c r="H14" i="6"/>
  <c r="I14" i="6"/>
  <c r="J14" i="6"/>
  <c r="E15" i="6"/>
  <c r="F15" i="6"/>
  <c r="G15" i="6"/>
  <c r="H15" i="6"/>
  <c r="I15" i="6"/>
  <c r="J15" i="6"/>
  <c r="E16" i="6"/>
  <c r="F16" i="6"/>
  <c r="G16" i="6"/>
  <c r="H16" i="6"/>
  <c r="I16" i="6"/>
  <c r="J16" i="6"/>
  <c r="E17" i="6"/>
  <c r="F17" i="6"/>
  <c r="G17" i="6"/>
  <c r="H17" i="6"/>
  <c r="I17" i="6"/>
  <c r="J17" i="6"/>
  <c r="E18" i="6"/>
  <c r="F18" i="6"/>
  <c r="G18" i="6"/>
  <c r="H18" i="6"/>
  <c r="I18" i="6"/>
  <c r="J18" i="6"/>
  <c r="E19" i="6"/>
  <c r="F19" i="6"/>
  <c r="G19" i="6"/>
  <c r="H19" i="6"/>
  <c r="I19" i="6"/>
  <c r="J19" i="6"/>
  <c r="E20" i="6"/>
  <c r="F20" i="6"/>
  <c r="G20" i="6"/>
  <c r="H20" i="6"/>
  <c r="I20" i="6"/>
  <c r="J20" i="6"/>
  <c r="E21" i="6"/>
  <c r="F21" i="6"/>
  <c r="G21" i="6"/>
  <c r="H21" i="6"/>
  <c r="I21" i="6"/>
  <c r="J21" i="6"/>
  <c r="F6" i="6"/>
  <c r="G6" i="6"/>
  <c r="H6" i="6"/>
  <c r="I6" i="6"/>
  <c r="J6" i="6"/>
  <c r="E6" i="6"/>
  <c r="E5" i="6"/>
  <c r="D5" i="6"/>
  <c r="I5" i="6"/>
  <c r="B20" i="6"/>
  <c r="C20" i="6"/>
  <c r="L20" i="6" s="1"/>
  <c r="D20" i="6"/>
  <c r="B21" i="6"/>
  <c r="C21" i="6"/>
  <c r="L21" i="6" s="1"/>
  <c r="A21" i="6" s="1"/>
  <c r="D21" i="6"/>
  <c r="B7" i="6"/>
  <c r="C7" i="6"/>
  <c r="L7" i="6" s="1"/>
  <c r="D7" i="6"/>
  <c r="B8" i="6"/>
  <c r="C8" i="6"/>
  <c r="L8" i="6" s="1"/>
  <c r="D8" i="6"/>
  <c r="B9" i="6"/>
  <c r="C9" i="6"/>
  <c r="L9" i="6" s="1"/>
  <c r="D9" i="6"/>
  <c r="B10" i="6"/>
  <c r="C10" i="6"/>
  <c r="L10" i="6" s="1"/>
  <c r="D10" i="6"/>
  <c r="B11" i="6"/>
  <c r="C11" i="6"/>
  <c r="L11" i="6" s="1"/>
  <c r="D11" i="6"/>
  <c r="B12" i="6"/>
  <c r="C12" i="6"/>
  <c r="L12" i="6" s="1"/>
  <c r="D12" i="6"/>
  <c r="B13" i="6"/>
  <c r="C13" i="6"/>
  <c r="L13" i="6" s="1"/>
  <c r="D13" i="6"/>
  <c r="B14" i="6"/>
  <c r="C14" i="6"/>
  <c r="L14" i="6" s="1"/>
  <c r="D14" i="6"/>
  <c r="B15" i="6"/>
  <c r="C15" i="6"/>
  <c r="L15" i="6" s="1"/>
  <c r="D15" i="6"/>
  <c r="B16" i="6"/>
  <c r="C16" i="6"/>
  <c r="L16" i="6" s="1"/>
  <c r="D16" i="6"/>
  <c r="B17" i="6"/>
  <c r="C17" i="6"/>
  <c r="L17" i="6" s="1"/>
  <c r="D17" i="6"/>
  <c r="B18" i="6"/>
  <c r="C18" i="6"/>
  <c r="L18" i="6" s="1"/>
  <c r="D18" i="6"/>
  <c r="B19" i="6"/>
  <c r="C19" i="6"/>
  <c r="L19" i="6" s="1"/>
  <c r="A19" i="6" s="1"/>
  <c r="D19" i="6"/>
  <c r="C6" i="6"/>
  <c r="L6" i="6" s="1"/>
  <c r="D6" i="6"/>
  <c r="B6" i="6"/>
  <c r="B4" i="6"/>
  <c r="A2" i="6"/>
  <c r="A1" i="6"/>
  <c r="F102" i="6"/>
  <c r="G102" i="6"/>
  <c r="H102" i="6"/>
  <c r="I102" i="6"/>
  <c r="J102" i="6"/>
  <c r="F103" i="6"/>
  <c r="G103" i="6"/>
  <c r="H103" i="6"/>
  <c r="I103" i="6"/>
  <c r="J103" i="6"/>
  <c r="F104" i="6"/>
  <c r="G104" i="6"/>
  <c r="H104" i="6"/>
  <c r="I104" i="6"/>
  <c r="J104" i="6"/>
  <c r="F105" i="6"/>
  <c r="G105" i="6"/>
  <c r="H105" i="6"/>
  <c r="I105" i="6"/>
  <c r="J105" i="6"/>
  <c r="E105" i="6"/>
  <c r="E104" i="6"/>
  <c r="E103" i="6"/>
  <c r="E102" i="6"/>
  <c r="D105" i="6"/>
  <c r="D104" i="6"/>
  <c r="D103" i="6"/>
  <c r="D102" i="6"/>
  <c r="C105" i="6"/>
  <c r="C104" i="6"/>
  <c r="C103" i="6"/>
  <c r="C102" i="6"/>
  <c r="B105" i="6"/>
  <c r="B104" i="6"/>
  <c r="B103" i="6"/>
  <c r="B102" i="6"/>
  <c r="F98" i="6"/>
  <c r="G98" i="6"/>
  <c r="H98" i="6"/>
  <c r="I98" i="6"/>
  <c r="J98" i="6"/>
  <c r="F99" i="6"/>
  <c r="G99" i="6"/>
  <c r="H99" i="6"/>
  <c r="I99" i="6"/>
  <c r="J99" i="6"/>
  <c r="F100" i="6"/>
  <c r="G100" i="6"/>
  <c r="H100" i="6"/>
  <c r="I100" i="6"/>
  <c r="J100" i="6"/>
  <c r="F101" i="6"/>
  <c r="G101" i="6"/>
  <c r="H101" i="6"/>
  <c r="I101" i="6"/>
  <c r="J101" i="6"/>
  <c r="E101" i="6"/>
  <c r="E100" i="6"/>
  <c r="E99" i="6"/>
  <c r="E98" i="6"/>
  <c r="D101" i="6"/>
  <c r="C101" i="6"/>
  <c r="D100" i="6"/>
  <c r="C100" i="6"/>
  <c r="D99" i="6"/>
  <c r="C99" i="6"/>
  <c r="D98" i="6"/>
  <c r="C98" i="6"/>
  <c r="B101" i="6"/>
  <c r="B100" i="6"/>
  <c r="B99" i="6"/>
  <c r="B98" i="6"/>
  <c r="F94" i="6"/>
  <c r="G94" i="6"/>
  <c r="H94" i="6"/>
  <c r="I94" i="6"/>
  <c r="J94" i="6"/>
  <c r="F95" i="6"/>
  <c r="G95" i="6"/>
  <c r="H95" i="6"/>
  <c r="I95" i="6"/>
  <c r="J95" i="6"/>
  <c r="F96" i="6"/>
  <c r="G96" i="6"/>
  <c r="H96" i="6"/>
  <c r="I96" i="6"/>
  <c r="J96" i="6"/>
  <c r="F97" i="6"/>
  <c r="G97" i="6"/>
  <c r="H97" i="6"/>
  <c r="I97" i="6"/>
  <c r="J97" i="6"/>
  <c r="E97" i="6"/>
  <c r="E96" i="6"/>
  <c r="E95" i="6"/>
  <c r="E94" i="6"/>
  <c r="D97" i="6"/>
  <c r="C97" i="6"/>
  <c r="D96" i="6"/>
  <c r="C96" i="6"/>
  <c r="D95" i="6"/>
  <c r="C95" i="6"/>
  <c r="D94" i="6"/>
  <c r="C94" i="6"/>
  <c r="B97" i="6"/>
  <c r="B96" i="6"/>
  <c r="B95" i="6"/>
  <c r="B94" i="6"/>
  <c r="F90" i="6"/>
  <c r="G90" i="6"/>
  <c r="H90" i="6"/>
  <c r="I90" i="6"/>
  <c r="J90" i="6"/>
  <c r="F91" i="6"/>
  <c r="G91" i="6"/>
  <c r="H91" i="6"/>
  <c r="I91" i="6"/>
  <c r="J91" i="6"/>
  <c r="F92" i="6"/>
  <c r="G92" i="6"/>
  <c r="H92" i="6"/>
  <c r="I92" i="6"/>
  <c r="J92" i="6"/>
  <c r="F93" i="6"/>
  <c r="G93" i="6"/>
  <c r="H93" i="6"/>
  <c r="I93" i="6"/>
  <c r="J93" i="6"/>
  <c r="E93" i="6"/>
  <c r="E92" i="6"/>
  <c r="E91" i="6"/>
  <c r="E90" i="6"/>
  <c r="D93" i="6"/>
  <c r="C93" i="6"/>
  <c r="D92" i="6"/>
  <c r="C92" i="6"/>
  <c r="D91" i="6"/>
  <c r="C91" i="6"/>
  <c r="D90" i="6"/>
  <c r="C90" i="6"/>
  <c r="B93" i="6"/>
  <c r="B92" i="6"/>
  <c r="B91" i="6"/>
  <c r="B90" i="6"/>
  <c r="F86" i="6"/>
  <c r="G86" i="6"/>
  <c r="H86" i="6"/>
  <c r="I86" i="6"/>
  <c r="J86" i="6"/>
  <c r="F87" i="6"/>
  <c r="G87" i="6"/>
  <c r="H87" i="6"/>
  <c r="I87" i="6"/>
  <c r="J87" i="6"/>
  <c r="F88" i="6"/>
  <c r="G88" i="6"/>
  <c r="H88" i="6"/>
  <c r="I88" i="6"/>
  <c r="J88" i="6"/>
  <c r="F89" i="6"/>
  <c r="G89" i="6"/>
  <c r="H89" i="6"/>
  <c r="I89" i="6"/>
  <c r="J89" i="6"/>
  <c r="E89" i="6"/>
  <c r="E88" i="6"/>
  <c r="E87" i="6"/>
  <c r="E86" i="6"/>
  <c r="D89" i="6"/>
  <c r="C89" i="6"/>
  <c r="D88" i="6"/>
  <c r="C88" i="6"/>
  <c r="D87" i="6"/>
  <c r="C87" i="6"/>
  <c r="D86" i="6"/>
  <c r="C86" i="6"/>
  <c r="B89" i="6"/>
  <c r="B88" i="6"/>
  <c r="B87" i="6"/>
  <c r="B86" i="6"/>
  <c r="F82" i="6"/>
  <c r="G82" i="6"/>
  <c r="H82" i="6"/>
  <c r="I82" i="6"/>
  <c r="J82" i="6"/>
  <c r="F83" i="6"/>
  <c r="G83" i="6"/>
  <c r="H83" i="6"/>
  <c r="I83" i="6"/>
  <c r="J83" i="6"/>
  <c r="F84" i="6"/>
  <c r="G84" i="6"/>
  <c r="H84" i="6"/>
  <c r="I84" i="6"/>
  <c r="J84" i="6"/>
  <c r="F85" i="6"/>
  <c r="G85" i="6"/>
  <c r="H85" i="6"/>
  <c r="I85" i="6"/>
  <c r="J85" i="6"/>
  <c r="E85" i="6"/>
  <c r="E84" i="6"/>
  <c r="E83" i="6"/>
  <c r="E82" i="6"/>
  <c r="D85" i="6"/>
  <c r="D84" i="6"/>
  <c r="D83" i="6"/>
  <c r="D82" i="6"/>
  <c r="C82" i="6"/>
  <c r="C83" i="6"/>
  <c r="C84" i="6"/>
  <c r="C85" i="6"/>
  <c r="B85" i="6"/>
  <c r="B84" i="6"/>
  <c r="B83" i="6"/>
  <c r="B82" i="6"/>
  <c r="B7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E81" i="6"/>
  <c r="E80" i="6"/>
  <c r="E79" i="6"/>
  <c r="E78" i="6"/>
  <c r="D81" i="6"/>
  <c r="C81" i="6"/>
  <c r="D80" i="6"/>
  <c r="C80" i="6"/>
  <c r="D79" i="6"/>
  <c r="C79" i="6"/>
  <c r="D78" i="6"/>
  <c r="C78" i="6"/>
  <c r="B81" i="6"/>
  <c r="B80" i="6"/>
  <c r="B79" i="6"/>
  <c r="B78" i="6"/>
  <c r="J77" i="6"/>
  <c r="I77" i="6"/>
  <c r="H77" i="6"/>
  <c r="G77" i="6"/>
  <c r="F77" i="6"/>
  <c r="E77" i="6"/>
  <c r="D77" i="6"/>
  <c r="C77" i="6"/>
  <c r="J76" i="6"/>
  <c r="I76" i="6"/>
  <c r="H76" i="6"/>
  <c r="G76" i="6"/>
  <c r="F76" i="6"/>
  <c r="E76" i="6"/>
  <c r="D76" i="6"/>
  <c r="C76" i="6"/>
  <c r="J75" i="6"/>
  <c r="I75" i="6"/>
  <c r="H75" i="6"/>
  <c r="G75" i="6"/>
  <c r="F75" i="6"/>
  <c r="E75" i="6"/>
  <c r="D75" i="6"/>
  <c r="C75" i="6"/>
  <c r="B77" i="6"/>
  <c r="B76" i="6"/>
  <c r="B75" i="6"/>
  <c r="F70" i="6"/>
  <c r="G70" i="6"/>
  <c r="H70" i="6"/>
  <c r="I70" i="6"/>
  <c r="J70" i="6"/>
  <c r="F68" i="6"/>
  <c r="G68" i="6"/>
  <c r="H68" i="6"/>
  <c r="I68" i="6"/>
  <c r="J68" i="6"/>
  <c r="F66" i="6"/>
  <c r="G66" i="6"/>
  <c r="H66" i="6"/>
  <c r="I66" i="6"/>
  <c r="J66" i="6"/>
  <c r="F64" i="6"/>
  <c r="G64" i="6"/>
  <c r="H64" i="6"/>
  <c r="I64" i="6"/>
  <c r="J64" i="6"/>
  <c r="E70" i="6"/>
  <c r="D70" i="6"/>
  <c r="E68" i="6"/>
  <c r="D68" i="6"/>
  <c r="E66" i="6"/>
  <c r="D66" i="6"/>
  <c r="E64" i="6"/>
  <c r="D64" i="6"/>
  <c r="F69" i="6"/>
  <c r="G69" i="6"/>
  <c r="H69" i="6"/>
  <c r="I69" i="6"/>
  <c r="J69" i="6"/>
  <c r="E69" i="6"/>
  <c r="F67" i="6"/>
  <c r="G67" i="6"/>
  <c r="H67" i="6"/>
  <c r="I67" i="6"/>
  <c r="J67" i="6"/>
  <c r="E67" i="6"/>
  <c r="J65" i="6"/>
  <c r="I65" i="6"/>
  <c r="H65" i="6"/>
  <c r="G65" i="6"/>
  <c r="F65" i="6"/>
  <c r="E65" i="6"/>
  <c r="J63" i="6"/>
  <c r="I63" i="6"/>
  <c r="H63" i="6"/>
  <c r="G63" i="6"/>
  <c r="F63" i="6"/>
  <c r="E63" i="6"/>
  <c r="D69" i="6"/>
  <c r="D67" i="6"/>
  <c r="D65" i="6"/>
  <c r="D63" i="6"/>
  <c r="J62" i="6"/>
  <c r="I62" i="6"/>
  <c r="H62" i="6"/>
  <c r="G62" i="6"/>
  <c r="F62" i="6"/>
  <c r="E62" i="6"/>
  <c r="D62" i="6"/>
  <c r="J61" i="6"/>
  <c r="I61" i="6"/>
  <c r="H61" i="6"/>
  <c r="G61" i="6"/>
  <c r="F61" i="6"/>
  <c r="J74" i="6"/>
  <c r="I74" i="6"/>
  <c r="H74" i="6"/>
  <c r="G74" i="6"/>
  <c r="F74" i="6"/>
  <c r="E74" i="6"/>
  <c r="D74" i="6"/>
  <c r="C74" i="6"/>
  <c r="B74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E61" i="6"/>
  <c r="D61" i="6"/>
  <c r="C61" i="6"/>
  <c r="B61" i="6"/>
  <c r="J60" i="6"/>
  <c r="I60" i="6"/>
  <c r="H60" i="6"/>
  <c r="G60" i="6"/>
  <c r="F60" i="6"/>
  <c r="E60" i="6"/>
  <c r="D60" i="6"/>
  <c r="C60" i="6"/>
  <c r="B60" i="6"/>
  <c r="J59" i="6"/>
  <c r="I59" i="6"/>
  <c r="H59" i="6"/>
  <c r="G59" i="6"/>
  <c r="F59" i="6"/>
  <c r="E59" i="6"/>
  <c r="D59" i="6"/>
  <c r="C59" i="6"/>
  <c r="B59" i="6"/>
  <c r="J58" i="6"/>
  <c r="I58" i="6"/>
  <c r="H58" i="6"/>
  <c r="G58" i="6"/>
  <c r="F58" i="6"/>
  <c r="E58" i="6"/>
  <c r="C58" i="6"/>
  <c r="B58" i="6"/>
  <c r="J57" i="6"/>
  <c r="I57" i="6"/>
  <c r="H57" i="6"/>
  <c r="G57" i="6"/>
  <c r="F57" i="6"/>
  <c r="E57" i="6"/>
  <c r="D57" i="6"/>
  <c r="C57" i="6"/>
  <c r="B57" i="6"/>
  <c r="J56" i="6"/>
  <c r="I56" i="6"/>
  <c r="H56" i="6"/>
  <c r="G56" i="6"/>
  <c r="F56" i="6"/>
  <c r="E56" i="6"/>
  <c r="C56" i="6"/>
  <c r="B56" i="6"/>
  <c r="J55" i="6"/>
  <c r="I55" i="6"/>
  <c r="H55" i="6"/>
  <c r="G55" i="6"/>
  <c r="F55" i="6"/>
  <c r="E55" i="6"/>
  <c r="D55" i="6"/>
  <c r="C55" i="6"/>
  <c r="B55" i="6"/>
  <c r="J54" i="6"/>
  <c r="I54" i="6"/>
  <c r="H54" i="6"/>
  <c r="G54" i="6"/>
  <c r="F54" i="6"/>
  <c r="E54" i="6"/>
  <c r="C54" i="6"/>
  <c r="B54" i="6"/>
  <c r="J53" i="6"/>
  <c r="I53" i="6"/>
  <c r="H53" i="6"/>
  <c r="G53" i="6"/>
  <c r="F53" i="6"/>
  <c r="E53" i="6"/>
  <c r="D53" i="6"/>
  <c r="C53" i="6"/>
  <c r="B53" i="6"/>
  <c r="J52" i="6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J50" i="6"/>
  <c r="I50" i="6"/>
  <c r="H50" i="6"/>
  <c r="G50" i="6"/>
  <c r="F50" i="6"/>
  <c r="E50" i="6"/>
  <c r="D50" i="6"/>
  <c r="C50" i="6"/>
  <c r="B50" i="6"/>
  <c r="J49" i="6"/>
  <c r="I49" i="6"/>
  <c r="H49" i="6"/>
  <c r="G49" i="6"/>
  <c r="F49" i="6"/>
  <c r="E49" i="6"/>
  <c r="D49" i="6"/>
  <c r="C49" i="6"/>
  <c r="B49" i="6"/>
  <c r="J48" i="6"/>
  <c r="I48" i="6"/>
  <c r="H48" i="6"/>
  <c r="G48" i="6"/>
  <c r="F48" i="6"/>
  <c r="E48" i="6"/>
  <c r="D48" i="6"/>
  <c r="C48" i="6"/>
  <c r="B48" i="6"/>
  <c r="J47" i="6"/>
  <c r="I47" i="6"/>
  <c r="H47" i="6"/>
  <c r="G47" i="6"/>
  <c r="F47" i="6"/>
  <c r="E47" i="6"/>
  <c r="D47" i="6"/>
  <c r="C47" i="6"/>
  <c r="B47" i="6"/>
  <c r="H46" i="6"/>
  <c r="E46" i="6"/>
  <c r="D46" i="6"/>
  <c r="B45" i="6"/>
  <c r="J43" i="6"/>
  <c r="I43" i="6"/>
  <c r="H43" i="6"/>
  <c r="G43" i="6"/>
  <c r="F43" i="6"/>
  <c r="E43" i="6"/>
  <c r="D43" i="6"/>
  <c r="C43" i="6"/>
  <c r="B43" i="6"/>
  <c r="A43" i="6" s="1"/>
  <c r="J42" i="6"/>
  <c r="I42" i="6"/>
  <c r="H42" i="6"/>
  <c r="G42" i="6"/>
  <c r="F42" i="6"/>
  <c r="E42" i="6"/>
  <c r="D42" i="6"/>
  <c r="C42" i="6"/>
  <c r="B42" i="6"/>
  <c r="A42" i="6" s="1"/>
  <c r="J41" i="6"/>
  <c r="I41" i="6"/>
  <c r="H41" i="6"/>
  <c r="G41" i="6"/>
  <c r="F41" i="6"/>
  <c r="E41" i="6"/>
  <c r="D41" i="6"/>
  <c r="C41" i="6"/>
  <c r="B41" i="6"/>
  <c r="A41" i="6" s="1"/>
  <c r="J40" i="6"/>
  <c r="I40" i="6"/>
  <c r="H40" i="6"/>
  <c r="G40" i="6"/>
  <c r="F40" i="6"/>
  <c r="E40" i="6"/>
  <c r="D40" i="6"/>
  <c r="C40" i="6"/>
  <c r="B40" i="6"/>
  <c r="A40" i="6" s="1"/>
  <c r="J39" i="6"/>
  <c r="I39" i="6"/>
  <c r="H39" i="6"/>
  <c r="G39" i="6"/>
  <c r="F39" i="6"/>
  <c r="E39" i="6"/>
  <c r="D39" i="6"/>
  <c r="C39" i="6"/>
  <c r="B39" i="6"/>
  <c r="A39" i="6" s="1"/>
  <c r="J38" i="6"/>
  <c r="I38" i="6"/>
  <c r="H38" i="6"/>
  <c r="G38" i="6"/>
  <c r="F38" i="6"/>
  <c r="E38" i="6"/>
  <c r="D38" i="6"/>
  <c r="C38" i="6"/>
  <c r="B38" i="6"/>
  <c r="A38" i="6" s="1"/>
  <c r="J37" i="6"/>
  <c r="I37" i="6"/>
  <c r="H37" i="6"/>
  <c r="G37" i="6"/>
  <c r="F37" i="6"/>
  <c r="E37" i="6"/>
  <c r="D37" i="6"/>
  <c r="C37" i="6"/>
  <c r="B37" i="6"/>
  <c r="A37" i="6" s="1"/>
  <c r="J36" i="6"/>
  <c r="I36" i="6"/>
  <c r="H36" i="6"/>
  <c r="G36" i="6"/>
  <c r="F36" i="6"/>
  <c r="E36" i="6"/>
  <c r="D36" i="6"/>
  <c r="C36" i="6"/>
  <c r="B36" i="6"/>
  <c r="A36" i="6" s="1"/>
  <c r="J35" i="6"/>
  <c r="I35" i="6"/>
  <c r="H35" i="6"/>
  <c r="G35" i="6"/>
  <c r="F35" i="6"/>
  <c r="E35" i="6"/>
  <c r="D35" i="6"/>
  <c r="C35" i="6"/>
  <c r="B35" i="6"/>
  <c r="A35" i="6" s="1"/>
  <c r="J34" i="6"/>
  <c r="I34" i="6"/>
  <c r="H34" i="6"/>
  <c r="G34" i="6"/>
  <c r="F34" i="6"/>
  <c r="E34" i="6"/>
  <c r="D34" i="6"/>
  <c r="C34" i="6"/>
  <c r="B34" i="6"/>
  <c r="A34" i="6" s="1"/>
  <c r="J33" i="6"/>
  <c r="I33" i="6"/>
  <c r="H33" i="6"/>
  <c r="G33" i="6"/>
  <c r="F33" i="6"/>
  <c r="E33" i="6"/>
  <c r="D33" i="6"/>
  <c r="C33" i="6"/>
  <c r="B33" i="6"/>
  <c r="A33" i="6" s="1"/>
  <c r="J32" i="6"/>
  <c r="I32" i="6"/>
  <c r="H32" i="6"/>
  <c r="G32" i="6"/>
  <c r="F32" i="6"/>
  <c r="E32" i="6"/>
  <c r="D32" i="6"/>
  <c r="C32" i="6"/>
  <c r="B32" i="6"/>
  <c r="A32" i="6" s="1"/>
  <c r="J31" i="6"/>
  <c r="I31" i="6"/>
  <c r="H31" i="6"/>
  <c r="G31" i="6"/>
  <c r="F31" i="6"/>
  <c r="E31" i="6"/>
  <c r="D31" i="6"/>
  <c r="C31" i="6"/>
  <c r="B31" i="6"/>
  <c r="A31" i="6" s="1"/>
  <c r="J30" i="6"/>
  <c r="I30" i="6"/>
  <c r="H30" i="6"/>
  <c r="G30" i="6"/>
  <c r="F30" i="6"/>
  <c r="E30" i="6"/>
  <c r="D30" i="6"/>
  <c r="C30" i="6"/>
  <c r="B30" i="6"/>
  <c r="A30" i="6" s="1"/>
  <c r="H29" i="6"/>
  <c r="E29" i="6"/>
  <c r="D29" i="6"/>
  <c r="B28" i="6"/>
  <c r="A25" i="6"/>
  <c r="A24" i="6"/>
  <c r="R124" i="6" l="1"/>
  <c r="R148" i="6"/>
  <c r="A10" i="21"/>
  <c r="L134" i="6"/>
  <c r="C13" i="21"/>
  <c r="R165" i="6"/>
  <c r="O48" i="20"/>
  <c r="R38" i="20"/>
  <c r="O56" i="20"/>
  <c r="R155" i="6"/>
  <c r="L139" i="6"/>
  <c r="O131" i="6"/>
  <c r="O155" i="6"/>
  <c r="O86" i="20"/>
  <c r="A15" i="20"/>
  <c r="O162" i="6"/>
  <c r="A20" i="6"/>
  <c r="L51" i="20"/>
  <c r="L154" i="6"/>
  <c r="O152" i="6"/>
  <c r="L125" i="6"/>
  <c r="R133" i="6"/>
  <c r="O149" i="20"/>
  <c r="O142" i="6"/>
  <c r="L142" i="6"/>
  <c r="O124" i="6"/>
  <c r="L146" i="6"/>
  <c r="O130" i="6"/>
  <c r="R130" i="6"/>
  <c r="O154" i="6"/>
  <c r="O145" i="6"/>
  <c r="R145" i="6"/>
  <c r="L89" i="20"/>
  <c r="R32" i="20"/>
  <c r="O32" i="20"/>
  <c r="L160" i="6"/>
  <c r="L136" i="6"/>
  <c r="O151" i="6"/>
  <c r="L135" i="6"/>
  <c r="L150" i="6"/>
  <c r="L141" i="6"/>
  <c r="L123" i="6"/>
  <c r="O163" i="6"/>
  <c r="R121" i="6"/>
  <c r="L129" i="6"/>
  <c r="O89" i="20"/>
  <c r="O31" i="20"/>
  <c r="L70" i="20"/>
  <c r="O33" i="20"/>
  <c r="L168" i="6"/>
  <c r="R152" i="6"/>
  <c r="R168" i="6"/>
  <c r="L152" i="6"/>
  <c r="R160" i="6"/>
  <c r="O128" i="6"/>
  <c r="O120" i="20"/>
  <c r="O167" i="6"/>
  <c r="O135" i="6"/>
  <c r="L126" i="6"/>
  <c r="O158" i="6"/>
  <c r="O150" i="6"/>
  <c r="R149" i="6"/>
  <c r="O117" i="20"/>
  <c r="L149" i="6"/>
  <c r="O157" i="6"/>
  <c r="O165" i="6"/>
  <c r="L140" i="6"/>
  <c r="O123" i="6"/>
  <c r="R163" i="6"/>
  <c r="R162" i="6"/>
  <c r="O122" i="6"/>
  <c r="L130" i="6"/>
  <c r="O153" i="6"/>
  <c r="R129" i="6"/>
  <c r="L161" i="6"/>
  <c r="R33" i="20"/>
  <c r="L59" i="20"/>
  <c r="L96" i="20"/>
  <c r="O55" i="20"/>
  <c r="P55" i="20" s="1"/>
  <c r="O124" i="20"/>
  <c r="R94" i="20"/>
  <c r="L50" i="20"/>
  <c r="L69" i="20"/>
  <c r="R72" i="20"/>
  <c r="O75" i="20"/>
  <c r="R69" i="20"/>
  <c r="O69" i="20"/>
  <c r="R143" i="20"/>
  <c r="R127" i="20"/>
  <c r="O115" i="20"/>
  <c r="O122" i="20"/>
  <c r="L61" i="20"/>
  <c r="O61" i="20"/>
  <c r="R126" i="20"/>
  <c r="L133" i="20"/>
  <c r="R142" i="20"/>
  <c r="L126" i="20"/>
  <c r="L142" i="20"/>
  <c r="R85" i="20"/>
  <c r="O125" i="20"/>
  <c r="L76" i="20"/>
  <c r="L92" i="20"/>
  <c r="L141" i="20"/>
  <c r="L150" i="20"/>
  <c r="O93" i="20"/>
  <c r="R93" i="20"/>
  <c r="R77" i="20"/>
  <c r="R137" i="6"/>
  <c r="L166" i="6"/>
  <c r="R123" i="6"/>
  <c r="R154" i="6"/>
  <c r="O160" i="6"/>
  <c r="L158" i="6"/>
  <c r="R144" i="6"/>
  <c r="L155" i="6"/>
  <c r="R164" i="6"/>
  <c r="O168" i="6"/>
  <c r="O134" i="6"/>
  <c r="O143" i="6"/>
  <c r="L144" i="6"/>
  <c r="O146" i="6"/>
  <c r="O166" i="6"/>
  <c r="O149" i="6"/>
  <c r="O159" i="6"/>
  <c r="O136" i="6"/>
  <c r="O144" i="6"/>
  <c r="L153" i="6"/>
  <c r="R153" i="6"/>
  <c r="R126" i="6"/>
  <c r="R136" i="6"/>
  <c r="O141" i="6"/>
  <c r="O140" i="6"/>
  <c r="O126" i="6"/>
  <c r="O139" i="6"/>
  <c r="O81" i="20"/>
  <c r="L86" i="20"/>
  <c r="O118" i="20"/>
  <c r="L125" i="20"/>
  <c r="O148" i="20"/>
  <c r="O47" i="20"/>
  <c r="L67" i="20"/>
  <c r="R74" i="20"/>
  <c r="L74" i="20"/>
  <c r="L88" i="20"/>
  <c r="L148" i="20"/>
  <c r="O136" i="20"/>
  <c r="O152" i="20"/>
  <c r="L134" i="20"/>
  <c r="L53" i="20"/>
  <c r="L136" i="20"/>
  <c r="L34" i="20"/>
  <c r="R70" i="20"/>
  <c r="L122" i="20"/>
  <c r="O46" i="20"/>
  <c r="L58" i="20"/>
  <c r="O84" i="20"/>
  <c r="L35" i="20"/>
  <c r="O128" i="20"/>
  <c r="O116" i="20"/>
  <c r="R149" i="20"/>
  <c r="R30" i="20"/>
  <c r="O76" i="20"/>
  <c r="O144" i="20"/>
  <c r="L149" i="20"/>
  <c r="R116" i="20"/>
  <c r="L49" i="20"/>
  <c r="L56" i="20"/>
  <c r="O97" i="20"/>
  <c r="L116" i="20"/>
  <c r="O78" i="20"/>
  <c r="R151" i="20"/>
  <c r="R71" i="20"/>
  <c r="R80" i="20"/>
  <c r="O87" i="20"/>
  <c r="R97" i="20"/>
  <c r="R132" i="20"/>
  <c r="O141" i="20"/>
  <c r="R78" i="20"/>
  <c r="L97" i="20"/>
  <c r="L132" i="20"/>
  <c r="L78" i="20"/>
  <c r="R148" i="20"/>
  <c r="O150" i="20"/>
  <c r="R56" i="20"/>
  <c r="R49" i="20"/>
  <c r="R48" i="20"/>
  <c r="O57" i="20"/>
  <c r="L62" i="20"/>
  <c r="M61" i="20" s="1"/>
  <c r="L77" i="20"/>
  <c r="R57" i="20"/>
  <c r="R117" i="20"/>
  <c r="O138" i="20"/>
  <c r="L57" i="20"/>
  <c r="R96" i="20"/>
  <c r="L117" i="20"/>
  <c r="O133" i="20"/>
  <c r="R45" i="20"/>
  <c r="R86" i="20"/>
  <c r="R88" i="20"/>
  <c r="R119" i="20"/>
  <c r="L138" i="20"/>
  <c r="O142" i="20"/>
  <c r="L152" i="20"/>
  <c r="O34" i="20"/>
  <c r="R34" i="20"/>
  <c r="A16" i="20"/>
  <c r="L48" i="20"/>
  <c r="R62" i="20"/>
  <c r="S62" i="20" s="1"/>
  <c r="O68" i="20"/>
  <c r="L71" i="20"/>
  <c r="O73" i="20"/>
  <c r="O121" i="20"/>
  <c r="R131" i="20"/>
  <c r="R136" i="20"/>
  <c r="L146" i="20"/>
  <c r="O123" i="20"/>
  <c r="R68" i="20"/>
  <c r="R133" i="20"/>
  <c r="O70" i="20"/>
  <c r="O140" i="20"/>
  <c r="R123" i="20"/>
  <c r="R128" i="20"/>
  <c r="R52" i="20"/>
  <c r="O54" i="20"/>
  <c r="L75" i="20"/>
  <c r="O82" i="20"/>
  <c r="O94" i="20"/>
  <c r="L123" i="20"/>
  <c r="L128" i="20"/>
  <c r="O130" i="20"/>
  <c r="R140" i="20"/>
  <c r="R150" i="20"/>
  <c r="L31" i="20"/>
  <c r="L52" i="20"/>
  <c r="L84" i="20"/>
  <c r="R118" i="20"/>
  <c r="R125" i="20"/>
  <c r="L140" i="20"/>
  <c r="L68" i="20"/>
  <c r="O77" i="20"/>
  <c r="O49" i="20"/>
  <c r="R54" i="20"/>
  <c r="R82" i="20"/>
  <c r="L118" i="20"/>
  <c r="O132" i="20"/>
  <c r="R135" i="20"/>
  <c r="L54" i="20"/>
  <c r="O79" i="20"/>
  <c r="L82" i="20"/>
  <c r="R89" i="20"/>
  <c r="R91" i="20"/>
  <c r="L94" i="20"/>
  <c r="L130" i="20"/>
  <c r="R147" i="20"/>
  <c r="R152" i="20"/>
  <c r="O134" i="20"/>
  <c r="O88" i="20"/>
  <c r="R114" i="20"/>
  <c r="R139" i="20"/>
  <c r="R144" i="20"/>
  <c r="R46" i="20"/>
  <c r="L46" i="20"/>
  <c r="L66" i="20"/>
  <c r="R81" i="20"/>
  <c r="O119" i="20"/>
  <c r="R124" i="20"/>
  <c r="R134" i="20"/>
  <c r="L144" i="20"/>
  <c r="O146" i="20"/>
  <c r="R53" i="20"/>
  <c r="O62" i="20"/>
  <c r="P62" i="20" s="1"/>
  <c r="L81" i="20"/>
  <c r="O83" i="20"/>
  <c r="L93" i="20"/>
  <c r="L124" i="20"/>
  <c r="O126" i="20"/>
  <c r="R141" i="20"/>
  <c r="A17" i="20"/>
  <c r="L33" i="20"/>
  <c r="R51" i="20"/>
  <c r="R59" i="20"/>
  <c r="R66" i="20"/>
  <c r="O74" i="20"/>
  <c r="O96" i="20"/>
  <c r="L30" i="20"/>
  <c r="L38" i="20"/>
  <c r="L45" i="20"/>
  <c r="O53" i="20"/>
  <c r="O71" i="20"/>
  <c r="L80" i="20"/>
  <c r="L114" i="20"/>
  <c r="O90" i="20"/>
  <c r="O127" i="20"/>
  <c r="O135" i="20"/>
  <c r="O143" i="20"/>
  <c r="O151" i="20"/>
  <c r="L85" i="20"/>
  <c r="R35" i="20"/>
  <c r="O37" i="20"/>
  <c r="O44" i="20"/>
  <c r="O50" i="20"/>
  <c r="O58" i="20"/>
  <c r="R76" i="20"/>
  <c r="R90" i="20"/>
  <c r="O95" i="20"/>
  <c r="O113" i="20"/>
  <c r="L119" i="20"/>
  <c r="R79" i="20"/>
  <c r="R84" i="20"/>
  <c r="L90" i="20"/>
  <c r="L127" i="20"/>
  <c r="L135" i="20"/>
  <c r="L143" i="20"/>
  <c r="L151" i="20"/>
  <c r="R31" i="20"/>
  <c r="R37" i="20"/>
  <c r="R44" i="20"/>
  <c r="R50" i="20"/>
  <c r="R58" i="20"/>
  <c r="O60" i="20"/>
  <c r="R67" i="20"/>
  <c r="R87" i="20"/>
  <c r="R92" i="20"/>
  <c r="R113" i="20"/>
  <c r="O129" i="20"/>
  <c r="O137" i="20"/>
  <c r="O145" i="20"/>
  <c r="L37" i="20"/>
  <c r="L44" i="20"/>
  <c r="O52" i="20"/>
  <c r="O67" i="20"/>
  <c r="R73" i="20"/>
  <c r="R95" i="20"/>
  <c r="L113" i="20"/>
  <c r="R121" i="20"/>
  <c r="L131" i="20"/>
  <c r="L139" i="20"/>
  <c r="L147" i="20"/>
  <c r="O35" i="20"/>
  <c r="R60" i="20"/>
  <c r="L73" i="20"/>
  <c r="R75" i="20"/>
  <c r="R115" i="20"/>
  <c r="L121" i="20"/>
  <c r="R129" i="20"/>
  <c r="R137" i="20"/>
  <c r="R145" i="20"/>
  <c r="L60" i="20"/>
  <c r="L79" i="20"/>
  <c r="R83" i="20"/>
  <c r="L115" i="20"/>
  <c r="L129" i="20"/>
  <c r="L137" i="20"/>
  <c r="L145" i="20"/>
  <c r="R47" i="20"/>
  <c r="R55" i="20"/>
  <c r="L87" i="20"/>
  <c r="O92" i="20"/>
  <c r="O36" i="20"/>
  <c r="O43" i="20"/>
  <c r="O72" i="20"/>
  <c r="O91" i="20"/>
  <c r="L95" i="20"/>
  <c r="O30" i="20"/>
  <c r="R36" i="20"/>
  <c r="O38" i="20"/>
  <c r="R43" i="20"/>
  <c r="O45" i="20"/>
  <c r="O51" i="20"/>
  <c r="O59" i="20"/>
  <c r="O66" i="20"/>
  <c r="O80" i="20"/>
  <c r="L83" i="20"/>
  <c r="O85" i="20"/>
  <c r="O114" i="20"/>
  <c r="R120" i="20"/>
  <c r="R122" i="20"/>
  <c r="L36" i="20"/>
  <c r="L43" i="20"/>
  <c r="L72" i="20"/>
  <c r="L91" i="20"/>
  <c r="L120" i="20"/>
  <c r="R130" i="20"/>
  <c r="R138" i="20"/>
  <c r="R146" i="20"/>
  <c r="A18" i="20"/>
  <c r="O131" i="20"/>
  <c r="O139" i="20"/>
  <c r="O147" i="20"/>
  <c r="L32" i="20"/>
  <c r="L47" i="20"/>
  <c r="L55" i="20"/>
  <c r="O156" i="6"/>
  <c r="O125" i="6"/>
  <c r="O133" i="6"/>
  <c r="O129" i="6"/>
  <c r="R135" i="6"/>
  <c r="L145" i="6"/>
  <c r="O132" i="6"/>
  <c r="L131" i="6"/>
  <c r="R138" i="6"/>
  <c r="L165" i="6"/>
  <c r="R131" i="6"/>
  <c r="O147" i="6"/>
  <c r="R150" i="6"/>
  <c r="R139" i="6"/>
  <c r="O148" i="6"/>
  <c r="R147" i="6"/>
  <c r="L157" i="6"/>
  <c r="R132" i="6"/>
  <c r="L147" i="6"/>
  <c r="R122" i="6"/>
  <c r="L164" i="6"/>
  <c r="L133" i="6"/>
  <c r="O164" i="6"/>
  <c r="L162" i="6"/>
  <c r="R166" i="6"/>
  <c r="O161" i="6"/>
  <c r="L163" i="6"/>
  <c r="R167" i="6"/>
  <c r="R161" i="6"/>
  <c r="L167" i="6"/>
  <c r="L156" i="6"/>
  <c r="R156" i="6"/>
  <c r="R159" i="6"/>
  <c r="R157" i="6"/>
  <c r="L159" i="6"/>
  <c r="R158" i="6"/>
  <c r="L148" i="6"/>
  <c r="R146" i="6"/>
  <c r="R151" i="6"/>
  <c r="L151" i="6"/>
  <c r="O138" i="6"/>
  <c r="R140" i="6"/>
  <c r="L138" i="6"/>
  <c r="R143" i="6"/>
  <c r="R141" i="6"/>
  <c r="L143" i="6"/>
  <c r="R142" i="6"/>
  <c r="L137" i="6"/>
  <c r="O137" i="6"/>
  <c r="R134" i="6"/>
  <c r="L132" i="6"/>
  <c r="R90" i="6"/>
  <c r="O127" i="6"/>
  <c r="O121" i="6"/>
  <c r="R127" i="6"/>
  <c r="L127" i="6"/>
  <c r="R128" i="6"/>
  <c r="L128" i="6"/>
  <c r="L122" i="6"/>
  <c r="R125" i="6"/>
  <c r="L121" i="6"/>
  <c r="A16" i="6"/>
  <c r="A18" i="6"/>
  <c r="A17" i="6"/>
  <c r="L95" i="6"/>
  <c r="O96" i="6"/>
  <c r="R101" i="6"/>
  <c r="L96" i="6"/>
  <c r="L81" i="6"/>
  <c r="O88" i="6"/>
  <c r="L94" i="6"/>
  <c r="L64" i="6"/>
  <c r="O98" i="6"/>
  <c r="R99" i="6"/>
  <c r="L97" i="6"/>
  <c r="R97" i="6"/>
  <c r="L82" i="6"/>
  <c r="O97" i="6"/>
  <c r="O78" i="6"/>
  <c r="O75" i="6"/>
  <c r="O77" i="6"/>
  <c r="R96" i="6"/>
  <c r="R68" i="6"/>
  <c r="O50" i="6"/>
  <c r="O84" i="6"/>
  <c r="R85" i="6"/>
  <c r="R95" i="6"/>
  <c r="L65" i="6"/>
  <c r="O76" i="6"/>
  <c r="O85" i="6"/>
  <c r="R59" i="6"/>
  <c r="O65" i="6"/>
  <c r="R84" i="6"/>
  <c r="L83" i="6"/>
  <c r="R67" i="6"/>
  <c r="O74" i="6"/>
  <c r="R80" i="6"/>
  <c r="L102" i="6"/>
  <c r="O60" i="6"/>
  <c r="L103" i="6"/>
  <c r="O81" i="6"/>
  <c r="O95" i="6"/>
  <c r="L80" i="6"/>
  <c r="R81" i="6"/>
  <c r="L85" i="6"/>
  <c r="O87" i="6"/>
  <c r="O61" i="6"/>
  <c r="O89" i="6"/>
  <c r="O102" i="6"/>
  <c r="R102" i="6"/>
  <c r="L63" i="6"/>
  <c r="O83" i="6"/>
  <c r="R83" i="6"/>
  <c r="L47" i="6"/>
  <c r="L51" i="6"/>
  <c r="R49" i="6"/>
  <c r="O67" i="6"/>
  <c r="L68" i="6"/>
  <c r="O80" i="6"/>
  <c r="L67" i="6"/>
  <c r="R76" i="6"/>
  <c r="L52" i="6"/>
  <c r="L84" i="6"/>
  <c r="R104" i="6"/>
  <c r="O93" i="6"/>
  <c r="R54" i="6"/>
  <c r="R88" i="6"/>
  <c r="L104" i="6"/>
  <c r="R66" i="6"/>
  <c r="O104" i="6"/>
  <c r="R47" i="6"/>
  <c r="O49" i="6"/>
  <c r="L54" i="6"/>
  <c r="L58" i="6"/>
  <c r="O103" i="6"/>
  <c r="O55" i="6"/>
  <c r="O82" i="6"/>
  <c r="O94" i="6"/>
  <c r="L57" i="6"/>
  <c r="L74" i="6"/>
  <c r="R52" i="6"/>
  <c r="R55" i="6"/>
  <c r="R93" i="6"/>
  <c r="O66" i="6"/>
  <c r="O62" i="6"/>
  <c r="R62" i="6"/>
  <c r="R57" i="6"/>
  <c r="O52" i="6"/>
  <c r="L66" i="6"/>
  <c r="R87" i="6"/>
  <c r="R74" i="6"/>
  <c r="O57" i="6"/>
  <c r="R65" i="6"/>
  <c r="R75" i="6"/>
  <c r="R82" i="6"/>
  <c r="R103" i="6"/>
  <c r="R94" i="6"/>
  <c r="L56" i="6"/>
  <c r="R92" i="6"/>
  <c r="R78" i="6"/>
  <c r="L49" i="6"/>
  <c r="L76" i="6"/>
  <c r="R86" i="6"/>
  <c r="R64" i="6"/>
  <c r="R50" i="6"/>
  <c r="O79" i="6"/>
  <c r="R77" i="6"/>
  <c r="O100" i="6"/>
  <c r="R98" i="6"/>
  <c r="R89" i="6"/>
  <c r="O48" i="6"/>
  <c r="R53" i="6"/>
  <c r="O37" i="6"/>
  <c r="L101" i="6"/>
  <c r="L92" i="6"/>
  <c r="L88" i="6"/>
  <c r="O99" i="6"/>
  <c r="O90" i="6"/>
  <c r="O51" i="6"/>
  <c r="L36" i="6"/>
  <c r="O54" i="6"/>
  <c r="L79" i="6"/>
  <c r="L100" i="6"/>
  <c r="L91" i="6"/>
  <c r="O86" i="6"/>
  <c r="R79" i="6"/>
  <c r="R100" i="6"/>
  <c r="R91" i="6"/>
  <c r="L86" i="6"/>
  <c r="O59" i="6"/>
  <c r="O36" i="6"/>
  <c r="L77" i="6"/>
  <c r="L98" i="6"/>
  <c r="L93" i="6"/>
  <c r="L89" i="6"/>
  <c r="L105" i="6"/>
  <c r="O91" i="6"/>
  <c r="L75" i="6"/>
  <c r="R105" i="6"/>
  <c r="L87" i="6"/>
  <c r="O105" i="6"/>
  <c r="L37" i="6"/>
  <c r="R37" i="6"/>
  <c r="L78" i="6"/>
  <c r="L99" i="6"/>
  <c r="L90" i="6"/>
  <c r="L55" i="6"/>
  <c r="R60" i="6"/>
  <c r="L48" i="6"/>
  <c r="R48" i="6"/>
  <c r="O68" i="6"/>
  <c r="L69" i="6"/>
  <c r="O64" i="6"/>
  <c r="R51" i="6"/>
  <c r="R69" i="6"/>
  <c r="L60" i="6"/>
  <c r="O58" i="6"/>
  <c r="L53" i="6"/>
  <c r="O69" i="6"/>
  <c r="O101" i="6"/>
  <c r="O92" i="6"/>
  <c r="O53" i="6"/>
  <c r="L34" i="6"/>
  <c r="L70" i="6"/>
  <c r="R63" i="6"/>
  <c r="R41" i="6"/>
  <c r="R34" i="6"/>
  <c r="R70" i="6"/>
  <c r="L61" i="6"/>
  <c r="O41" i="6"/>
  <c r="O63" i="6"/>
  <c r="R61" i="6"/>
  <c r="O34" i="6"/>
  <c r="O70" i="6"/>
  <c r="L59" i="6"/>
  <c r="L62" i="6"/>
  <c r="R58" i="6"/>
  <c r="O47" i="6"/>
  <c r="L50" i="6"/>
  <c r="R38" i="6"/>
  <c r="L40" i="6"/>
  <c r="L38" i="6"/>
  <c r="O38" i="6"/>
  <c r="R56" i="6"/>
  <c r="O56" i="6"/>
  <c r="R43" i="6"/>
  <c r="R42" i="6"/>
  <c r="O33" i="6"/>
  <c r="R35" i="6"/>
  <c r="O43" i="6"/>
  <c r="O39" i="6"/>
  <c r="O32" i="6"/>
  <c r="R40" i="6"/>
  <c r="L33" i="6"/>
  <c r="L42" i="6"/>
  <c r="R33" i="6"/>
  <c r="O40" i="6"/>
  <c r="R36" i="6"/>
  <c r="O42" i="6"/>
  <c r="O35" i="6"/>
  <c r="L39" i="6"/>
  <c r="R39" i="6"/>
  <c r="L32" i="6"/>
  <c r="L43" i="6"/>
  <c r="L41" i="6"/>
  <c r="R32" i="6"/>
  <c r="L35" i="6"/>
  <c r="P47" i="20" l="1"/>
  <c r="P56" i="20"/>
  <c r="D12" i="21"/>
  <c r="L20" i="20"/>
  <c r="C3" i="21" s="1"/>
  <c r="C14" i="21"/>
  <c r="D14" i="21" s="1"/>
  <c r="D13" i="21"/>
  <c r="M51" i="20"/>
  <c r="M60" i="20"/>
  <c r="M49" i="20"/>
  <c r="D8" i="1"/>
  <c r="M45" i="20"/>
  <c r="D8" i="21"/>
  <c r="D7" i="21"/>
  <c r="D7" i="1"/>
  <c r="P161" i="6"/>
  <c r="P160" i="6"/>
  <c r="M135" i="6"/>
  <c r="M142" i="6"/>
  <c r="P157" i="6"/>
  <c r="M55" i="20"/>
  <c r="M58" i="20"/>
  <c r="S121" i="6"/>
  <c r="P158" i="6"/>
  <c r="S145" i="6"/>
  <c r="S124" i="6"/>
  <c r="P123" i="6"/>
  <c r="S153" i="6"/>
  <c r="P155" i="6"/>
  <c r="P159" i="6"/>
  <c r="M159" i="6"/>
  <c r="M149" i="6"/>
  <c r="P147" i="6"/>
  <c r="S125" i="6"/>
  <c r="M130" i="6"/>
  <c r="S126" i="6"/>
  <c r="P134" i="6"/>
  <c r="P140" i="6"/>
  <c r="P97" i="20"/>
  <c r="M59" i="20"/>
  <c r="M88" i="20"/>
  <c r="S114" i="20"/>
  <c r="M150" i="20"/>
  <c r="P119" i="20"/>
  <c r="S81" i="20"/>
  <c r="M53" i="20"/>
  <c r="P69" i="20"/>
  <c r="S78" i="20"/>
  <c r="S73" i="20"/>
  <c r="P32" i="20"/>
  <c r="P114" i="20"/>
  <c r="M54" i="20"/>
  <c r="M62" i="20"/>
  <c r="U62" i="20" s="1"/>
  <c r="P125" i="20"/>
  <c r="P121" i="20"/>
  <c r="S53" i="20"/>
  <c r="M135" i="20"/>
  <c r="M57" i="20"/>
  <c r="M50" i="20"/>
  <c r="S80" i="20"/>
  <c r="M75" i="20"/>
  <c r="S92" i="20"/>
  <c r="S96" i="20"/>
  <c r="P75" i="20"/>
  <c r="P79" i="20"/>
  <c r="P89" i="20"/>
  <c r="S94" i="20"/>
  <c r="M87" i="20"/>
  <c r="M76" i="20"/>
  <c r="M80" i="20"/>
  <c r="M77" i="20"/>
  <c r="M66" i="20"/>
  <c r="P73" i="20"/>
  <c r="S89" i="20"/>
  <c r="P84" i="20"/>
  <c r="M74" i="20"/>
  <c r="M93" i="20"/>
  <c r="M155" i="6"/>
  <c r="M139" i="6"/>
  <c r="M158" i="6"/>
  <c r="M121" i="6"/>
  <c r="S150" i="6"/>
  <c r="S123" i="6"/>
  <c r="M138" i="6"/>
  <c r="M161" i="6"/>
  <c r="M153" i="6"/>
  <c r="S140" i="6"/>
  <c r="S131" i="6"/>
  <c r="P76" i="6"/>
  <c r="P138" i="6"/>
  <c r="M131" i="6"/>
  <c r="P132" i="6"/>
  <c r="S148" i="6"/>
  <c r="P136" i="6"/>
  <c r="P131" i="6"/>
  <c r="P125" i="6"/>
  <c r="M144" i="6"/>
  <c r="P144" i="6"/>
  <c r="M129" i="6"/>
  <c r="S57" i="20"/>
  <c r="S60" i="20"/>
  <c r="S49" i="20"/>
  <c r="M46" i="20"/>
  <c r="S56" i="20"/>
  <c r="P52" i="20"/>
  <c r="P53" i="20"/>
  <c r="P49" i="20"/>
  <c r="P48" i="20"/>
  <c r="P45" i="20"/>
  <c r="S51" i="20"/>
  <c r="P54" i="20"/>
  <c r="M52" i="20"/>
  <c r="S47" i="20"/>
  <c r="M43" i="20"/>
  <c r="S83" i="20"/>
  <c r="P128" i="20"/>
  <c r="M79" i="20"/>
  <c r="S113" i="20"/>
  <c r="S52" i="20"/>
  <c r="M143" i="20"/>
  <c r="S126" i="20"/>
  <c r="S88" i="20"/>
  <c r="S79" i="20"/>
  <c r="M81" i="20"/>
  <c r="P78" i="20"/>
  <c r="P122" i="20"/>
  <c r="P43" i="20"/>
  <c r="S61" i="20"/>
  <c r="S54" i="20"/>
  <c r="P95" i="20"/>
  <c r="S45" i="20"/>
  <c r="M145" i="20"/>
  <c r="P74" i="20"/>
  <c r="P126" i="20"/>
  <c r="S139" i="20"/>
  <c r="S97" i="20"/>
  <c r="S58" i="20"/>
  <c r="P76" i="20"/>
  <c r="M71" i="20"/>
  <c r="P68" i="20"/>
  <c r="M89" i="20"/>
  <c r="S50" i="20"/>
  <c r="S135" i="20"/>
  <c r="S55" i="20"/>
  <c r="P124" i="20"/>
  <c r="M139" i="20"/>
  <c r="S74" i="20"/>
  <c r="P58" i="20"/>
  <c r="P83" i="20"/>
  <c r="S152" i="20"/>
  <c r="S150" i="20"/>
  <c r="P139" i="20"/>
  <c r="P81" i="20"/>
  <c r="M85" i="20"/>
  <c r="P70" i="20"/>
  <c r="M118" i="20"/>
  <c r="M144" i="20"/>
  <c r="M130" i="20"/>
  <c r="M132" i="20"/>
  <c r="S146" i="20"/>
  <c r="S141" i="20"/>
  <c r="M131" i="20"/>
  <c r="M120" i="20"/>
  <c r="S43" i="20"/>
  <c r="S143" i="20"/>
  <c r="S140" i="20"/>
  <c r="S134" i="20"/>
  <c r="M91" i="20"/>
  <c r="P91" i="20"/>
  <c r="S129" i="20"/>
  <c r="P60" i="20"/>
  <c r="M70" i="20"/>
  <c r="M116" i="20"/>
  <c r="S144" i="20"/>
  <c r="S119" i="20"/>
  <c r="P87" i="20"/>
  <c r="M72" i="20"/>
  <c r="M142" i="20"/>
  <c r="S138" i="20"/>
  <c r="S137" i="20"/>
  <c r="P86" i="20"/>
  <c r="S118" i="20"/>
  <c r="M96" i="20"/>
  <c r="M67" i="20"/>
  <c r="S93" i="20"/>
  <c r="S91" i="20"/>
  <c r="S142" i="20"/>
  <c r="S46" i="20"/>
  <c r="P80" i="20"/>
  <c r="S133" i="20"/>
  <c r="P88" i="20"/>
  <c r="S115" i="20"/>
  <c r="S116" i="20"/>
  <c r="M146" i="20"/>
  <c r="S117" i="20"/>
  <c r="P118" i="20"/>
  <c r="M137" i="20"/>
  <c r="P61" i="20"/>
  <c r="P147" i="20"/>
  <c r="S84" i="20"/>
  <c r="S34" i="20"/>
  <c r="M47" i="20"/>
  <c r="P46" i="20"/>
  <c r="M141" i="20"/>
  <c r="P77" i="20"/>
  <c r="M151" i="20"/>
  <c r="S75" i="20"/>
  <c r="M115" i="20"/>
  <c r="S36" i="20"/>
  <c r="P31" i="20"/>
  <c r="P30" i="20"/>
  <c r="S44" i="20"/>
  <c r="P37" i="20"/>
  <c r="P140" i="20"/>
  <c r="M114" i="20"/>
  <c r="P36" i="20"/>
  <c r="P94" i="20"/>
  <c r="P120" i="20"/>
  <c r="M136" i="20"/>
  <c r="S136" i="20"/>
  <c r="P113" i="20"/>
  <c r="S90" i="20"/>
  <c r="M133" i="20"/>
  <c r="S123" i="20"/>
  <c r="P67" i="20"/>
  <c r="P117" i="20"/>
  <c r="S130" i="20"/>
  <c r="S120" i="20"/>
  <c r="S95" i="20"/>
  <c r="S151" i="20"/>
  <c r="S148" i="20"/>
  <c r="S82" i="20"/>
  <c r="P85" i="20"/>
  <c r="M138" i="20"/>
  <c r="M95" i="20"/>
  <c r="P115" i="20"/>
  <c r="P50" i="20"/>
  <c r="S68" i="20"/>
  <c r="M97" i="20"/>
  <c r="M129" i="20"/>
  <c r="S145" i="20"/>
  <c r="M68" i="20"/>
  <c r="P148" i="20"/>
  <c r="P127" i="20"/>
  <c r="S147" i="20"/>
  <c r="P71" i="20"/>
  <c r="P82" i="20"/>
  <c r="M94" i="20"/>
  <c r="S149" i="20"/>
  <c r="S77" i="20"/>
  <c r="P57" i="20"/>
  <c r="M86" i="20"/>
  <c r="S131" i="20"/>
  <c r="S85" i="20"/>
  <c r="S59" i="20"/>
  <c r="P93" i="20"/>
  <c r="P44" i="20"/>
  <c r="P38" i="20"/>
  <c r="P92" i="20"/>
  <c r="M147" i="20"/>
  <c r="M78" i="20"/>
  <c r="M117" i="20"/>
  <c r="P96" i="20"/>
  <c r="M134" i="20"/>
  <c r="M69" i="20"/>
  <c r="M30" i="20"/>
  <c r="M140" i="20"/>
  <c r="S86" i="20"/>
  <c r="P131" i="20"/>
  <c r="P116" i="20"/>
  <c r="M152" i="20"/>
  <c r="S37" i="20"/>
  <c r="S33" i="20"/>
  <c r="S30" i="20"/>
  <c r="M92" i="20"/>
  <c r="P34" i="20"/>
  <c r="S31" i="20"/>
  <c r="M149" i="20"/>
  <c r="S132" i="20"/>
  <c r="M113" i="20"/>
  <c r="P146" i="20"/>
  <c r="M122" i="20"/>
  <c r="M119" i="20"/>
  <c r="M83" i="20"/>
  <c r="P134" i="20"/>
  <c r="S71" i="20"/>
  <c r="S35" i="20"/>
  <c r="M125" i="20"/>
  <c r="S48" i="20"/>
  <c r="P90" i="20"/>
  <c r="M84" i="20"/>
  <c r="S125" i="20"/>
  <c r="M44" i="20"/>
  <c r="S32" i="20"/>
  <c r="S121" i="20"/>
  <c r="M73" i="20"/>
  <c r="P35" i="20"/>
  <c r="P33" i="20"/>
  <c r="S72" i="20"/>
  <c r="S87" i="20"/>
  <c r="S38" i="20"/>
  <c r="P66" i="20"/>
  <c r="M128" i="20"/>
  <c r="S124" i="20"/>
  <c r="S128" i="20"/>
  <c r="P59" i="20"/>
  <c r="M82" i="20"/>
  <c r="S69" i="20"/>
  <c r="S127" i="20"/>
  <c r="P51" i="20"/>
  <c r="S76" i="20"/>
  <c r="P150" i="20"/>
  <c r="S67" i="20"/>
  <c r="S66" i="20"/>
  <c r="P123" i="20"/>
  <c r="M121" i="20"/>
  <c r="M148" i="20"/>
  <c r="P72" i="20"/>
  <c r="S122" i="20"/>
  <c r="M123" i="20"/>
  <c r="M126" i="20"/>
  <c r="M127" i="20"/>
  <c r="M124" i="20"/>
  <c r="M37" i="20"/>
  <c r="M33" i="20"/>
  <c r="P133" i="20"/>
  <c r="S70" i="20"/>
  <c r="P136" i="20"/>
  <c r="M90" i="20"/>
  <c r="P138" i="20"/>
  <c r="P135" i="20"/>
  <c r="M36" i="20"/>
  <c r="M34" i="20"/>
  <c r="M38" i="20"/>
  <c r="P130" i="20"/>
  <c r="M31" i="20"/>
  <c r="P149" i="20"/>
  <c r="P145" i="20"/>
  <c r="P137" i="20"/>
  <c r="P152" i="20"/>
  <c r="M32" i="20"/>
  <c r="P141" i="20"/>
  <c r="P151" i="20"/>
  <c r="P129" i="20"/>
  <c r="P132" i="20"/>
  <c r="M56" i="20"/>
  <c r="P144" i="20"/>
  <c r="M48" i="20"/>
  <c r="P142" i="20"/>
  <c r="P143" i="20"/>
  <c r="M35" i="20"/>
  <c r="S143" i="6"/>
  <c r="S161" i="6"/>
  <c r="S165" i="6"/>
  <c r="S139" i="6"/>
  <c r="P151" i="6"/>
  <c r="S167" i="6"/>
  <c r="S152" i="6"/>
  <c r="P142" i="6"/>
  <c r="M126" i="6"/>
  <c r="S155" i="6"/>
  <c r="S166" i="6"/>
  <c r="M165" i="6"/>
  <c r="M141" i="6"/>
  <c r="M132" i="6"/>
  <c r="M162" i="6"/>
  <c r="S138" i="6"/>
  <c r="P163" i="6"/>
  <c r="P165" i="6"/>
  <c r="P168" i="6"/>
  <c r="M140" i="6"/>
  <c r="S134" i="6"/>
  <c r="S157" i="6"/>
  <c r="P164" i="6"/>
  <c r="S129" i="6"/>
  <c r="M168" i="6"/>
  <c r="P167" i="6"/>
  <c r="M122" i="6"/>
  <c r="P137" i="6"/>
  <c r="P143" i="6"/>
  <c r="S159" i="6"/>
  <c r="M133" i="6"/>
  <c r="M150" i="6"/>
  <c r="M145" i="6"/>
  <c r="P141" i="6"/>
  <c r="S89" i="6"/>
  <c r="M128" i="6"/>
  <c r="M137" i="6"/>
  <c r="S156" i="6"/>
  <c r="M164" i="6"/>
  <c r="S135" i="6"/>
  <c r="S136" i="6"/>
  <c r="P149" i="6"/>
  <c r="S160" i="6"/>
  <c r="S154" i="6"/>
  <c r="S128" i="6"/>
  <c r="M151" i="6"/>
  <c r="M156" i="6"/>
  <c r="S122" i="6"/>
  <c r="P129" i="6"/>
  <c r="M134" i="6"/>
  <c r="P135" i="6"/>
  <c r="S144" i="6"/>
  <c r="M127" i="6"/>
  <c r="S151" i="6"/>
  <c r="M147" i="6"/>
  <c r="P133" i="6"/>
  <c r="P152" i="6"/>
  <c r="P130" i="6"/>
  <c r="M123" i="6"/>
  <c r="P150" i="6"/>
  <c r="P166" i="6"/>
  <c r="S127" i="6"/>
  <c r="S146" i="6"/>
  <c r="S132" i="6"/>
  <c r="P126" i="6"/>
  <c r="S130" i="6"/>
  <c r="M124" i="6"/>
  <c r="M146" i="6"/>
  <c r="P145" i="6"/>
  <c r="M163" i="6"/>
  <c r="S162" i="6"/>
  <c r="P121" i="6"/>
  <c r="P124" i="6"/>
  <c r="P122" i="6"/>
  <c r="S142" i="6"/>
  <c r="M157" i="6"/>
  <c r="P154" i="6"/>
  <c r="P153" i="6"/>
  <c r="P156" i="6"/>
  <c r="P162" i="6"/>
  <c r="S133" i="6"/>
  <c r="S137" i="6"/>
  <c r="M152" i="6"/>
  <c r="P146" i="6"/>
  <c r="S158" i="6"/>
  <c r="P127" i="6"/>
  <c r="M143" i="6"/>
  <c r="M148" i="6"/>
  <c r="S147" i="6"/>
  <c r="P139" i="6"/>
  <c r="S149" i="6"/>
  <c r="M136" i="6"/>
  <c r="P128" i="6"/>
  <c r="M166" i="6"/>
  <c r="S164" i="6"/>
  <c r="S141" i="6"/>
  <c r="M167" i="6"/>
  <c r="P148" i="6"/>
  <c r="M125" i="6"/>
  <c r="S163" i="6"/>
  <c r="M160" i="6"/>
  <c r="S168" i="6"/>
  <c r="M154" i="6"/>
  <c r="L22" i="6"/>
  <c r="M63" i="6"/>
  <c r="M94" i="6"/>
  <c r="M59" i="6"/>
  <c r="P69" i="6"/>
  <c r="M52" i="6"/>
  <c r="P62" i="6"/>
  <c r="M64" i="6"/>
  <c r="S94" i="6"/>
  <c r="S99" i="6"/>
  <c r="P103" i="6"/>
  <c r="M105" i="6"/>
  <c r="S60" i="6"/>
  <c r="P95" i="6"/>
  <c r="M99" i="6"/>
  <c r="S104" i="6"/>
  <c r="M96" i="6"/>
  <c r="P74" i="6"/>
  <c r="M95" i="6"/>
  <c r="M97" i="6"/>
  <c r="P49" i="6"/>
  <c r="S68" i="6"/>
  <c r="M67" i="6"/>
  <c r="M82" i="6"/>
  <c r="P101" i="6"/>
  <c r="M66" i="6"/>
  <c r="P63" i="6"/>
  <c r="S69" i="6"/>
  <c r="P66" i="6"/>
  <c r="M83" i="6"/>
  <c r="M100" i="6"/>
  <c r="P105" i="6"/>
  <c r="S82" i="6"/>
  <c r="P102" i="6"/>
  <c r="P80" i="6"/>
  <c r="P59" i="6"/>
  <c r="M104" i="6"/>
  <c r="P75" i="6"/>
  <c r="P77" i="6"/>
  <c r="S58" i="6"/>
  <c r="S67" i="6"/>
  <c r="S105" i="6"/>
  <c r="S97" i="6"/>
  <c r="S103" i="6"/>
  <c r="M102" i="6"/>
  <c r="P61" i="6"/>
  <c r="M85" i="6"/>
  <c r="M103" i="6"/>
  <c r="P104" i="6"/>
  <c r="S102" i="6"/>
  <c r="P82" i="6"/>
  <c r="P88" i="6"/>
  <c r="S93" i="6"/>
  <c r="S61" i="6"/>
  <c r="S66" i="6"/>
  <c r="M84" i="6"/>
  <c r="S85" i="6"/>
  <c r="M101" i="6"/>
  <c r="P94" i="6"/>
  <c r="P96" i="6"/>
  <c r="P97" i="6"/>
  <c r="P90" i="6"/>
  <c r="P99" i="6"/>
  <c r="P98" i="6"/>
  <c r="P67" i="6"/>
  <c r="S98" i="6"/>
  <c r="S101" i="6"/>
  <c r="P100" i="6"/>
  <c r="M92" i="6"/>
  <c r="S63" i="6"/>
  <c r="M98" i="6"/>
  <c r="S50" i="6"/>
  <c r="S84" i="6"/>
  <c r="P57" i="6"/>
  <c r="S100" i="6"/>
  <c r="S79" i="6"/>
  <c r="S96" i="6"/>
  <c r="M79" i="6"/>
  <c r="M87" i="6"/>
  <c r="M57" i="6"/>
  <c r="M48" i="6"/>
  <c r="M50" i="6"/>
  <c r="P89" i="6"/>
  <c r="S95" i="6"/>
  <c r="P79" i="6"/>
  <c r="M88" i="6"/>
  <c r="S91" i="6"/>
  <c r="S76" i="6"/>
  <c r="S88" i="6"/>
  <c r="S86" i="6"/>
  <c r="P92" i="6"/>
  <c r="S75" i="6"/>
  <c r="M74" i="6"/>
  <c r="P93" i="6"/>
  <c r="P91" i="6"/>
  <c r="P65" i="6"/>
  <c r="P85" i="6"/>
  <c r="P68" i="6"/>
  <c r="M70" i="6"/>
  <c r="M62" i="6"/>
  <c r="M51" i="6"/>
  <c r="P87" i="6"/>
  <c r="P86" i="6"/>
  <c r="P78" i="6"/>
  <c r="P83" i="6"/>
  <c r="P50" i="6"/>
  <c r="M90" i="6"/>
  <c r="M89" i="6"/>
  <c r="M91" i="6"/>
  <c r="S83" i="6"/>
  <c r="S90" i="6"/>
  <c r="M93" i="6"/>
  <c r="P84" i="6"/>
  <c r="M68" i="6"/>
  <c r="S48" i="6"/>
  <c r="M86" i="6"/>
  <c r="S87" i="6"/>
  <c r="S92" i="6"/>
  <c r="P81" i="6"/>
  <c r="M75" i="6"/>
  <c r="M60" i="6"/>
  <c r="S78" i="6"/>
  <c r="S80" i="6"/>
  <c r="S81" i="6"/>
  <c r="M58" i="6"/>
  <c r="M61" i="6"/>
  <c r="P64" i="6"/>
  <c r="S49" i="6"/>
  <c r="P60" i="6"/>
  <c r="M76" i="6"/>
  <c r="P70" i="6"/>
  <c r="P58" i="6"/>
  <c r="S62" i="6"/>
  <c r="M80" i="6"/>
  <c r="M81" i="6"/>
  <c r="M78" i="6"/>
  <c r="M69" i="6"/>
  <c r="S65" i="6"/>
  <c r="S74" i="6"/>
  <c r="S70" i="6"/>
  <c r="P51" i="6"/>
  <c r="S77" i="6"/>
  <c r="S59" i="6"/>
  <c r="S64" i="6"/>
  <c r="S57" i="6"/>
  <c r="M77" i="6"/>
  <c r="M65" i="6"/>
  <c r="S56" i="6"/>
  <c r="S55" i="6"/>
  <c r="P56" i="6"/>
  <c r="P55" i="6"/>
  <c r="M55" i="6"/>
  <c r="M56" i="6"/>
  <c r="M54" i="6"/>
  <c r="M53" i="6"/>
  <c r="P54" i="6"/>
  <c r="P53" i="6"/>
  <c r="S53" i="6"/>
  <c r="S54" i="6"/>
  <c r="M41" i="6"/>
  <c r="S32" i="6"/>
  <c r="P39" i="6"/>
  <c r="M43" i="6"/>
  <c r="P37" i="6"/>
  <c r="M47" i="6"/>
  <c r="P52" i="6"/>
  <c r="M36" i="6"/>
  <c r="M49" i="6"/>
  <c r="S51" i="6"/>
  <c r="S52" i="6"/>
  <c r="S47" i="6"/>
  <c r="P48" i="6"/>
  <c r="P47" i="6"/>
  <c r="M34" i="6"/>
  <c r="S37" i="6"/>
  <c r="S39" i="6"/>
  <c r="M39" i="6"/>
  <c r="P43" i="6"/>
  <c r="S35" i="6"/>
  <c r="P34" i="6"/>
  <c r="S43" i="6"/>
  <c r="P42" i="6"/>
  <c r="P40" i="6"/>
  <c r="P41" i="6"/>
  <c r="S38" i="6"/>
  <c r="P33" i="6"/>
  <c r="M42" i="6"/>
  <c r="M32" i="6"/>
  <c r="S36" i="6"/>
  <c r="M37" i="6"/>
  <c r="P35" i="6"/>
  <c r="S42" i="6"/>
  <c r="P38" i="6"/>
  <c r="M38" i="6"/>
  <c r="M33" i="6"/>
  <c r="S40" i="6"/>
  <c r="M40" i="6"/>
  <c r="S41" i="6"/>
  <c r="S33" i="6"/>
  <c r="S34" i="6"/>
  <c r="P32" i="6"/>
  <c r="M35" i="6"/>
  <c r="P36" i="6"/>
  <c r="C15" i="21" l="1"/>
  <c r="D15" i="21" s="1"/>
  <c r="U159" i="6"/>
  <c r="U55" i="20"/>
  <c r="U157" i="6"/>
  <c r="U142" i="6"/>
  <c r="U134" i="6"/>
  <c r="U161" i="6"/>
  <c r="U140" i="6"/>
  <c r="U158" i="6"/>
  <c r="U164" i="6"/>
  <c r="U153" i="6"/>
  <c r="U126" i="6"/>
  <c r="U115" i="20"/>
  <c r="U121" i="6"/>
  <c r="U160" i="6"/>
  <c r="U144" i="6"/>
  <c r="U132" i="6"/>
  <c r="U127" i="6"/>
  <c r="U137" i="6"/>
  <c r="U129" i="6"/>
  <c r="U155" i="6"/>
  <c r="U120" i="20"/>
  <c r="U114" i="20"/>
  <c r="U124" i="6"/>
  <c r="U135" i="6"/>
  <c r="U138" i="6"/>
  <c r="U61" i="20"/>
  <c r="V61" i="20" s="1"/>
  <c r="U53" i="20"/>
  <c r="U89" i="20"/>
  <c r="U138" i="20"/>
  <c r="U57" i="20"/>
  <c r="U60" i="20"/>
  <c r="U71" i="20"/>
  <c r="U49" i="20"/>
  <c r="U113" i="20"/>
  <c r="U137" i="20"/>
  <c r="U141" i="20"/>
  <c r="U54" i="20"/>
  <c r="U143" i="20"/>
  <c r="U56" i="20"/>
  <c r="U121" i="20"/>
  <c r="U86" i="20"/>
  <c r="U140" i="20"/>
  <c r="U95" i="20"/>
  <c r="U47" i="20"/>
  <c r="U118" i="20"/>
  <c r="U91" i="20"/>
  <c r="U150" i="20"/>
  <c r="U139" i="20"/>
  <c r="U51" i="20"/>
  <c r="U50" i="20"/>
  <c r="U151" i="20"/>
  <c r="U75" i="20"/>
  <c r="U58" i="20"/>
  <c r="U45" i="20"/>
  <c r="U96" i="20"/>
  <c r="U134" i="20"/>
  <c r="U69" i="20"/>
  <c r="U35" i="20"/>
  <c r="U116" i="20"/>
  <c r="U135" i="20"/>
  <c r="U52" i="20"/>
  <c r="U77" i="20"/>
  <c r="U94" i="20"/>
  <c r="U80" i="20"/>
  <c r="U79" i="20"/>
  <c r="U82" i="20"/>
  <c r="U74" i="20"/>
  <c r="U85" i="20"/>
  <c r="U81" i="20"/>
  <c r="U83" i="20"/>
  <c r="U88" i="20"/>
  <c r="U66" i="20"/>
  <c r="U97" i="20"/>
  <c r="U87" i="20"/>
  <c r="U76" i="20"/>
  <c r="U73" i="20"/>
  <c r="U145" i="6"/>
  <c r="U166" i="6"/>
  <c r="U156" i="6"/>
  <c r="U150" i="6"/>
  <c r="U141" i="6"/>
  <c r="U139" i="6"/>
  <c r="U97" i="6"/>
  <c r="U148" i="6"/>
  <c r="U130" i="6"/>
  <c r="U149" i="6"/>
  <c r="U154" i="6"/>
  <c r="U143" i="6"/>
  <c r="U151" i="6"/>
  <c r="U136" i="6"/>
  <c r="U163" i="6"/>
  <c r="U131" i="6"/>
  <c r="U46" i="20"/>
  <c r="U43" i="20"/>
  <c r="U133" i="20"/>
  <c r="U142" i="20"/>
  <c r="U92" i="20"/>
  <c r="U117" i="20"/>
  <c r="U78" i="20"/>
  <c r="U147" i="20"/>
  <c r="U152" i="20"/>
  <c r="U126" i="20"/>
  <c r="U129" i="20"/>
  <c r="U145" i="20"/>
  <c r="U37" i="20"/>
  <c r="U132" i="20"/>
  <c r="U34" i="20"/>
  <c r="U149" i="20"/>
  <c r="U131" i="20"/>
  <c r="U93" i="20"/>
  <c r="U148" i="20"/>
  <c r="U125" i="20"/>
  <c r="U119" i="20"/>
  <c r="U68" i="20"/>
  <c r="U130" i="20"/>
  <c r="U48" i="20"/>
  <c r="U84" i="20"/>
  <c r="U31" i="20"/>
  <c r="U144" i="20"/>
  <c r="U70" i="20"/>
  <c r="U67" i="20"/>
  <c r="U146" i="20"/>
  <c r="U32" i="20"/>
  <c r="U38" i="20"/>
  <c r="U30" i="20"/>
  <c r="U36" i="20"/>
  <c r="U127" i="20"/>
  <c r="U123" i="20"/>
  <c r="U122" i="20"/>
  <c r="U72" i="20"/>
  <c r="U59" i="20"/>
  <c r="U124" i="20"/>
  <c r="U90" i="20"/>
  <c r="U136" i="20"/>
  <c r="U44" i="20"/>
  <c r="U128" i="20"/>
  <c r="U33" i="20"/>
  <c r="U133" i="6"/>
  <c r="U162" i="6"/>
  <c r="U168" i="6"/>
  <c r="U165" i="6"/>
  <c r="U147" i="6"/>
  <c r="U167" i="6"/>
  <c r="U152" i="6"/>
  <c r="U95" i="6"/>
  <c r="U146" i="6"/>
  <c r="U128" i="6"/>
  <c r="U125" i="6"/>
  <c r="U123" i="6"/>
  <c r="U122" i="6"/>
  <c r="U94" i="6"/>
  <c r="U96" i="6"/>
  <c r="U50" i="6"/>
  <c r="U85" i="6"/>
  <c r="U84" i="6"/>
  <c r="U83" i="6"/>
  <c r="U34" i="6"/>
  <c r="U33" i="6"/>
  <c r="U102" i="6"/>
  <c r="U93" i="6"/>
  <c r="U98" i="6"/>
  <c r="U99" i="6"/>
  <c r="U100" i="6"/>
  <c r="U74" i="6"/>
  <c r="U43" i="6"/>
  <c r="U89" i="6"/>
  <c r="U41" i="6"/>
  <c r="U40" i="6"/>
  <c r="U86" i="6"/>
  <c r="U90" i="6"/>
  <c r="U87" i="6"/>
  <c r="U79" i="6"/>
  <c r="U42" i="6"/>
  <c r="U39" i="6"/>
  <c r="U75" i="6"/>
  <c r="U105" i="6"/>
  <c r="U52" i="6"/>
  <c r="U81" i="6"/>
  <c r="U80" i="6"/>
  <c r="U101" i="6"/>
  <c r="U103" i="6"/>
  <c r="U82" i="6"/>
  <c r="U104" i="6"/>
  <c r="U35" i="6"/>
  <c r="U77" i="6"/>
  <c r="U92" i="6"/>
  <c r="U78" i="6"/>
  <c r="U76" i="6"/>
  <c r="U91" i="6"/>
  <c r="U88" i="6"/>
  <c r="U65" i="6"/>
  <c r="U32" i="6"/>
  <c r="U62" i="6"/>
  <c r="U68" i="6"/>
  <c r="U56" i="6"/>
  <c r="U61" i="6"/>
  <c r="U67" i="6"/>
  <c r="U53" i="6"/>
  <c r="U66" i="6"/>
  <c r="U59" i="6"/>
  <c r="U55" i="6"/>
  <c r="U58" i="6"/>
  <c r="U49" i="6"/>
  <c r="U54" i="6"/>
  <c r="U70" i="6"/>
  <c r="U48" i="6"/>
  <c r="U63" i="6"/>
  <c r="U69" i="6"/>
  <c r="U51" i="6"/>
  <c r="U64" i="6"/>
  <c r="U57" i="6"/>
  <c r="U60" i="6"/>
  <c r="U36" i="6"/>
  <c r="U37" i="6"/>
  <c r="U38" i="6"/>
  <c r="U47" i="6"/>
  <c r="V49" i="6" l="1"/>
  <c r="A49" i="6" s="1"/>
  <c r="C16" i="21"/>
  <c r="D16" i="21" s="1"/>
  <c r="V62" i="20"/>
  <c r="A62" i="20" s="1"/>
  <c r="V55" i="20"/>
  <c r="A55" i="20" s="1"/>
  <c r="V44" i="20"/>
  <c r="A44" i="20" s="1"/>
  <c r="V58" i="20"/>
  <c r="A58" i="20" s="1"/>
  <c r="V53" i="20"/>
  <c r="A53" i="20" s="1"/>
  <c r="V96" i="6"/>
  <c r="A96" i="6" s="1"/>
  <c r="V48" i="20"/>
  <c r="A48" i="20" s="1"/>
  <c r="V61" i="6"/>
  <c r="A61" i="6" s="1"/>
  <c r="V64" i="6"/>
  <c r="A64" i="6" s="1"/>
  <c r="V60" i="20"/>
  <c r="A60" i="20" s="1"/>
  <c r="V49" i="20"/>
  <c r="A49" i="20" s="1"/>
  <c r="V155" i="6"/>
  <c r="A155" i="6" s="1"/>
  <c r="V139" i="6"/>
  <c r="A139" i="6" s="1"/>
  <c r="V138" i="6"/>
  <c r="A138" i="6" s="1"/>
  <c r="V153" i="6"/>
  <c r="A153" i="6" s="1"/>
  <c r="V142" i="6"/>
  <c r="A142" i="6" s="1"/>
  <c r="V131" i="6"/>
  <c r="A131" i="6" s="1"/>
  <c r="V141" i="6"/>
  <c r="A141" i="6" s="1"/>
  <c r="V136" i="6"/>
  <c r="A136" i="6" s="1"/>
  <c r="V160" i="6"/>
  <c r="A160" i="6" s="1"/>
  <c r="V159" i="6"/>
  <c r="A159" i="6" s="1"/>
  <c r="V156" i="6"/>
  <c r="A156" i="6" s="1"/>
  <c r="V122" i="6"/>
  <c r="A122" i="6" s="1"/>
  <c r="V148" i="6"/>
  <c r="A148" i="6" s="1"/>
  <c r="V143" i="6"/>
  <c r="A143" i="6" s="1"/>
  <c r="V97" i="6"/>
  <c r="A97" i="6" s="1"/>
  <c r="V82" i="6"/>
  <c r="A82" i="6" s="1"/>
  <c r="V148" i="20"/>
  <c r="A148" i="20" s="1"/>
  <c r="V57" i="20"/>
  <c r="A57" i="20" s="1"/>
  <c r="V54" i="20"/>
  <c r="A54" i="20" s="1"/>
  <c r="V56" i="20"/>
  <c r="A56" i="20" s="1"/>
  <c r="V140" i="20"/>
  <c r="A140" i="20" s="1"/>
  <c r="V50" i="20"/>
  <c r="A50" i="20" s="1"/>
  <c r="V52" i="20"/>
  <c r="A52" i="20" s="1"/>
  <c r="V75" i="20"/>
  <c r="A75" i="20" s="1"/>
  <c r="V116" i="20"/>
  <c r="A116" i="20" s="1"/>
  <c r="V143" i="20"/>
  <c r="A143" i="20" s="1"/>
  <c r="V149" i="20"/>
  <c r="A149" i="20" s="1"/>
  <c r="V95" i="20"/>
  <c r="A95" i="20" s="1"/>
  <c r="V83" i="20"/>
  <c r="A83" i="20" s="1"/>
  <c r="V45" i="20"/>
  <c r="A45" i="20" s="1"/>
  <c r="V32" i="20"/>
  <c r="V51" i="20"/>
  <c r="A51" i="20" s="1"/>
  <c r="V142" i="20"/>
  <c r="A142" i="20" s="1"/>
  <c r="V137" i="20"/>
  <c r="A137" i="20" s="1"/>
  <c r="V78" i="20"/>
  <c r="A78" i="20" s="1"/>
  <c r="V74" i="20"/>
  <c r="A74" i="20" s="1"/>
  <c r="V69" i="20"/>
  <c r="A69" i="20" s="1"/>
  <c r="V117" i="20"/>
  <c r="A117" i="20" s="1"/>
  <c r="V114" i="20"/>
  <c r="A114" i="20" s="1"/>
  <c r="V141" i="20"/>
  <c r="A141" i="20" s="1"/>
  <c r="V138" i="20"/>
  <c r="A138" i="20" s="1"/>
  <c r="V146" i="20"/>
  <c r="A146" i="20" s="1"/>
  <c r="V96" i="20"/>
  <c r="A96" i="20" s="1"/>
  <c r="V151" i="20"/>
  <c r="A151" i="20" s="1"/>
  <c r="V139" i="20"/>
  <c r="A139" i="20" s="1"/>
  <c r="V144" i="20"/>
  <c r="A144" i="20" s="1"/>
  <c r="V147" i="20"/>
  <c r="A147" i="20" s="1"/>
  <c r="V135" i="20"/>
  <c r="A135" i="20" s="1"/>
  <c r="V46" i="20"/>
  <c r="A46" i="20" s="1"/>
  <c r="V76" i="20"/>
  <c r="A76" i="20" s="1"/>
  <c r="V85" i="20"/>
  <c r="A85" i="20" s="1"/>
  <c r="V66" i="20"/>
  <c r="A66" i="20" s="1"/>
  <c r="V77" i="20"/>
  <c r="A77" i="20" s="1"/>
  <c r="V94" i="20"/>
  <c r="A94" i="20" s="1"/>
  <c r="V84" i="20"/>
  <c r="A84" i="20" s="1"/>
  <c r="V70" i="20"/>
  <c r="A70" i="20" s="1"/>
  <c r="V97" i="20"/>
  <c r="A97" i="20" s="1"/>
  <c r="V71" i="20"/>
  <c r="A71" i="20" s="1"/>
  <c r="V79" i="20"/>
  <c r="A79" i="20" s="1"/>
  <c r="V87" i="20"/>
  <c r="A87" i="20" s="1"/>
  <c r="V81" i="20"/>
  <c r="A81" i="20" s="1"/>
  <c r="V92" i="20"/>
  <c r="A92" i="20" s="1"/>
  <c r="V88" i="20"/>
  <c r="A88" i="20" s="1"/>
  <c r="V82" i="20"/>
  <c r="A82" i="20" s="1"/>
  <c r="V80" i="20"/>
  <c r="A80" i="20" s="1"/>
  <c r="V86" i="20"/>
  <c r="A86" i="20" s="1"/>
  <c r="V68" i="20"/>
  <c r="A68" i="20" s="1"/>
  <c r="V89" i="20"/>
  <c r="A89" i="20" s="1"/>
  <c r="V67" i="20"/>
  <c r="A67" i="20" s="1"/>
  <c r="V94" i="6"/>
  <c r="A94" i="6" s="1"/>
  <c r="V144" i="6"/>
  <c r="A144" i="6" s="1"/>
  <c r="V154" i="6"/>
  <c r="A154" i="6" s="1"/>
  <c r="V95" i="6"/>
  <c r="A95" i="6" s="1"/>
  <c r="V140" i="6"/>
  <c r="A140" i="6" s="1"/>
  <c r="V158" i="6"/>
  <c r="A158" i="6" s="1"/>
  <c r="V157" i="6"/>
  <c r="A157" i="6" s="1"/>
  <c r="V137" i="6"/>
  <c r="A137" i="6" s="1"/>
  <c r="V166" i="6"/>
  <c r="A166" i="6" s="1"/>
  <c r="V59" i="20"/>
  <c r="A59" i="20" s="1"/>
  <c r="V145" i="20"/>
  <c r="A145" i="20" s="1"/>
  <c r="V134" i="20"/>
  <c r="A134" i="20" s="1"/>
  <c r="V133" i="20"/>
  <c r="A133" i="20" s="1"/>
  <c r="V72" i="20"/>
  <c r="A72" i="20" s="1"/>
  <c r="V31" i="20"/>
  <c r="V120" i="20"/>
  <c r="A120" i="20" s="1"/>
  <c r="V131" i="20"/>
  <c r="A131" i="20" s="1"/>
  <c r="V43" i="20"/>
  <c r="A43" i="20" s="1"/>
  <c r="V150" i="20"/>
  <c r="A150" i="20" s="1"/>
  <c r="V33" i="20"/>
  <c r="V113" i="20"/>
  <c r="A113" i="20" s="1"/>
  <c r="V126" i="20"/>
  <c r="A126" i="20" s="1"/>
  <c r="V119" i="20"/>
  <c r="A119" i="20" s="1"/>
  <c r="V152" i="20"/>
  <c r="A152" i="20" s="1"/>
  <c r="V47" i="20"/>
  <c r="A47" i="20" s="1"/>
  <c r="V115" i="20"/>
  <c r="A115" i="20" s="1"/>
  <c r="V129" i="20"/>
  <c r="A129" i="20" s="1"/>
  <c r="V118" i="20"/>
  <c r="A118" i="20" s="1"/>
  <c r="V123" i="20"/>
  <c r="A123" i="20" s="1"/>
  <c r="V136" i="20"/>
  <c r="A136" i="20" s="1"/>
  <c r="V122" i="20"/>
  <c r="A122" i="20" s="1"/>
  <c r="V130" i="20"/>
  <c r="A130" i="20" s="1"/>
  <c r="V73" i="20"/>
  <c r="A73" i="20" s="1"/>
  <c r="V132" i="20"/>
  <c r="A132" i="20" s="1"/>
  <c r="V128" i="20"/>
  <c r="A128" i="20" s="1"/>
  <c r="V91" i="20"/>
  <c r="A91" i="20" s="1"/>
  <c r="V124" i="20"/>
  <c r="A124" i="20" s="1"/>
  <c r="V93" i="20"/>
  <c r="A93" i="20" s="1"/>
  <c r="V90" i="20"/>
  <c r="A90" i="20" s="1"/>
  <c r="V125" i="20"/>
  <c r="A125" i="20" s="1"/>
  <c r="V34" i="20"/>
  <c r="V30" i="20"/>
  <c r="V38" i="20"/>
  <c r="V121" i="20"/>
  <c r="A121" i="20" s="1"/>
  <c r="V127" i="20"/>
  <c r="A127" i="20" s="1"/>
  <c r="V35" i="20"/>
  <c r="V37" i="20"/>
  <c r="V36" i="20"/>
  <c r="V123" i="6"/>
  <c r="A123" i="6" s="1"/>
  <c r="V146" i="6"/>
  <c r="A146" i="6" s="1"/>
  <c r="V149" i="6"/>
  <c r="A149" i="6" s="1"/>
  <c r="V165" i="6"/>
  <c r="A165" i="6" s="1"/>
  <c r="V121" i="6"/>
  <c r="A121" i="6" s="1"/>
  <c r="V145" i="6"/>
  <c r="A145" i="6" s="1"/>
  <c r="V168" i="6"/>
  <c r="A168" i="6" s="1"/>
  <c r="V161" i="6"/>
  <c r="A161" i="6" s="1"/>
  <c r="V164" i="6"/>
  <c r="A164" i="6" s="1"/>
  <c r="V128" i="6"/>
  <c r="A128" i="6" s="1"/>
  <c r="V163" i="6"/>
  <c r="A163" i="6" s="1"/>
  <c r="V124" i="6"/>
  <c r="A124" i="6" s="1"/>
  <c r="V125" i="6"/>
  <c r="A125" i="6" s="1"/>
  <c r="V152" i="6"/>
  <c r="A152" i="6" s="1"/>
  <c r="V133" i="6"/>
  <c r="A133" i="6" s="1"/>
  <c r="V130" i="6"/>
  <c r="A130" i="6" s="1"/>
  <c r="V151" i="6"/>
  <c r="A151" i="6" s="1"/>
  <c r="V135" i="6"/>
  <c r="A135" i="6" s="1"/>
  <c r="V129" i="6"/>
  <c r="A129" i="6" s="1"/>
  <c r="V126" i="6"/>
  <c r="A126" i="6" s="1"/>
  <c r="V167" i="6"/>
  <c r="A167" i="6" s="1"/>
  <c r="V150" i="6"/>
  <c r="A150" i="6" s="1"/>
  <c r="V132" i="6"/>
  <c r="A132" i="6" s="1"/>
  <c r="V127" i="6"/>
  <c r="A127" i="6" s="1"/>
  <c r="V147" i="6"/>
  <c r="A147" i="6" s="1"/>
  <c r="V162" i="6"/>
  <c r="A162" i="6" s="1"/>
  <c r="V134" i="6"/>
  <c r="A134" i="6" s="1"/>
  <c r="V105" i="6"/>
  <c r="A105" i="6" s="1"/>
  <c r="V91" i="6"/>
  <c r="A91" i="6" s="1"/>
  <c r="V78" i="6"/>
  <c r="A78" i="6" s="1"/>
  <c r="V100" i="6"/>
  <c r="A100" i="6" s="1"/>
  <c r="V89" i="6"/>
  <c r="A89" i="6" s="1"/>
  <c r="V102" i="6"/>
  <c r="A102" i="6" s="1"/>
  <c r="V103" i="6"/>
  <c r="A103" i="6" s="1"/>
  <c r="V104" i="6"/>
  <c r="A104" i="6" s="1"/>
  <c r="V98" i="6"/>
  <c r="A98" i="6" s="1"/>
  <c r="V99" i="6"/>
  <c r="A99" i="6" s="1"/>
  <c r="V101" i="6"/>
  <c r="A101" i="6" s="1"/>
  <c r="V67" i="6"/>
  <c r="A67" i="6" s="1"/>
  <c r="V92" i="6"/>
  <c r="A92" i="6" s="1"/>
  <c r="V87" i="6"/>
  <c r="A87" i="6" s="1"/>
  <c r="V86" i="6"/>
  <c r="A86" i="6" s="1"/>
  <c r="V93" i="6"/>
  <c r="A93" i="6" s="1"/>
  <c r="V65" i="6"/>
  <c r="A65" i="6" s="1"/>
  <c r="V60" i="6"/>
  <c r="A60" i="6" s="1"/>
  <c r="V83" i="6"/>
  <c r="A83" i="6" s="1"/>
  <c r="V79" i="6"/>
  <c r="A79" i="6" s="1"/>
  <c r="V70" i="6"/>
  <c r="A70" i="6" s="1"/>
  <c r="V88" i="6"/>
  <c r="A88" i="6" s="1"/>
  <c r="V85" i="6"/>
  <c r="A85" i="6" s="1"/>
  <c r="V90" i="6"/>
  <c r="A90" i="6" s="1"/>
  <c r="V54" i="6"/>
  <c r="A54" i="6" s="1"/>
  <c r="V84" i="6"/>
  <c r="A84" i="6" s="1"/>
  <c r="V59" i="6"/>
  <c r="A59" i="6" s="1"/>
  <c r="V66" i="6"/>
  <c r="A66" i="6" s="1"/>
  <c r="V62" i="6"/>
  <c r="A62" i="6" s="1"/>
  <c r="V76" i="6"/>
  <c r="A76" i="6" s="1"/>
  <c r="V77" i="6"/>
  <c r="A77" i="6" s="1"/>
  <c r="V69" i="6"/>
  <c r="A69" i="6" s="1"/>
  <c r="V68" i="6"/>
  <c r="A68" i="6" s="1"/>
  <c r="V51" i="6"/>
  <c r="A51" i="6" s="1"/>
  <c r="V63" i="6"/>
  <c r="A63" i="6" s="1"/>
  <c r="V80" i="6"/>
  <c r="A80" i="6" s="1"/>
  <c r="V57" i="6"/>
  <c r="A57" i="6" s="1"/>
  <c r="V58" i="6"/>
  <c r="A58" i="6" s="1"/>
  <c r="V81" i="6"/>
  <c r="A81" i="6" s="1"/>
  <c r="V75" i="6"/>
  <c r="A75" i="6" s="1"/>
  <c r="V74" i="6"/>
  <c r="A74" i="6" s="1"/>
  <c r="V55" i="6"/>
  <c r="A55" i="6" s="1"/>
  <c r="V56" i="6"/>
  <c r="A56" i="6" s="1"/>
  <c r="V53" i="6"/>
  <c r="A53" i="6" s="1"/>
  <c r="V37" i="6"/>
  <c r="V41" i="6"/>
  <c r="V38" i="6"/>
  <c r="V52" i="6"/>
  <c r="A52" i="6" s="1"/>
  <c r="V50" i="6"/>
  <c r="A50" i="6" s="1"/>
  <c r="V47" i="6"/>
  <c r="A47" i="6" s="1"/>
  <c r="V48" i="6"/>
  <c r="A48" i="6" s="1"/>
  <c r="V36" i="6"/>
  <c r="V42" i="6"/>
  <c r="V32" i="6"/>
  <c r="V34" i="6"/>
  <c r="V35" i="6"/>
  <c r="V40" i="6"/>
  <c r="V33" i="6"/>
  <c r="V43" i="6"/>
  <c r="V39" i="6"/>
  <c r="C17" i="21" l="1"/>
  <c r="D17" i="21" s="1"/>
  <c r="N25" i="1"/>
  <c r="N43" i="1"/>
  <c r="I25" i="1"/>
  <c r="N84" i="1"/>
  <c r="N23" i="1"/>
  <c r="D13" i="1"/>
  <c r="I18" i="1"/>
  <c r="N24" i="1"/>
  <c r="I22" i="1"/>
  <c r="N47" i="1"/>
  <c r="N94" i="1"/>
  <c r="N22" i="1"/>
  <c r="N82" i="1"/>
  <c r="I29" i="1"/>
  <c r="I23" i="1"/>
  <c r="N34" i="1"/>
  <c r="N51" i="1"/>
  <c r="I52" i="1"/>
  <c r="I36" i="1"/>
  <c r="I26" i="1"/>
  <c r="N26" i="1"/>
  <c r="N40" i="1"/>
  <c r="I54" i="1"/>
  <c r="D23" i="1"/>
  <c r="I32" i="1"/>
  <c r="N57" i="1"/>
  <c r="I20" i="1"/>
  <c r="N46" i="1"/>
  <c r="N93" i="1"/>
  <c r="N53" i="1"/>
  <c r="I51" i="1"/>
  <c r="N39" i="1"/>
  <c r="I57" i="1"/>
  <c r="D12" i="1"/>
  <c r="N98" i="1"/>
  <c r="O98" i="1" s="1"/>
  <c r="D19" i="1"/>
  <c r="N21" i="1"/>
  <c r="N55" i="1"/>
  <c r="N97" i="1"/>
  <c r="O97" i="1" s="1"/>
  <c r="I56" i="1"/>
  <c r="N103" i="1"/>
  <c r="O103" i="1" s="1"/>
  <c r="I34" i="1"/>
  <c r="I15" i="1"/>
  <c r="N87" i="1"/>
  <c r="D36" i="1"/>
  <c r="I33" i="1"/>
  <c r="N58" i="1"/>
  <c r="N28" i="1"/>
  <c r="D16" i="1"/>
  <c r="I13" i="1"/>
  <c r="I35" i="1"/>
  <c r="D10" i="1"/>
  <c r="I31" i="1"/>
  <c r="N41" i="1"/>
  <c r="N32" i="1"/>
  <c r="N54" i="1"/>
  <c r="I12" i="1"/>
  <c r="N42" i="1"/>
  <c r="N15" i="1"/>
  <c r="N37" i="1"/>
  <c r="D20" i="1"/>
  <c r="N102" i="1"/>
  <c r="O102" i="1" s="1"/>
  <c r="N99" i="1"/>
  <c r="O99" i="1" s="1"/>
  <c r="N36" i="1"/>
  <c r="N29" i="1"/>
  <c r="N101" i="1"/>
  <c r="O101" i="1" s="1"/>
  <c r="N100" i="1"/>
  <c r="O100" i="1" s="1"/>
  <c r="I30" i="1"/>
  <c r="N50" i="1"/>
  <c r="N88" i="1"/>
  <c r="N49" i="1"/>
  <c r="N92" i="1"/>
  <c r="N89" i="1"/>
  <c r="I50" i="1"/>
  <c r="N44" i="1"/>
  <c r="N38" i="1"/>
  <c r="I14" i="1"/>
  <c r="D15" i="1"/>
  <c r="N86" i="1"/>
  <c r="N18" i="1"/>
  <c r="D14" i="1"/>
  <c r="I27" i="1"/>
  <c r="N35" i="1"/>
  <c r="I17" i="1"/>
  <c r="N81" i="1"/>
  <c r="N30" i="1"/>
  <c r="N20" i="1"/>
  <c r="N91" i="1"/>
  <c r="N33" i="1"/>
  <c r="I16" i="1"/>
  <c r="N16" i="1"/>
  <c r="I21" i="1"/>
  <c r="N45" i="1"/>
  <c r="N17" i="1"/>
  <c r="D35" i="1"/>
  <c r="N104" i="1"/>
  <c r="O104" i="1" s="1"/>
  <c r="I53" i="1"/>
  <c r="N85" i="1"/>
  <c r="D33" i="1"/>
  <c r="D21" i="1"/>
  <c r="I55" i="1"/>
  <c r="N31" i="1"/>
  <c r="N80" i="1"/>
  <c r="I24" i="1"/>
  <c r="I19" i="1"/>
  <c r="N19" i="1"/>
  <c r="D17" i="1"/>
  <c r="N52" i="1"/>
  <c r="D22" i="1"/>
  <c r="I28" i="1"/>
  <c r="N95" i="1"/>
  <c r="N56" i="1"/>
  <c r="N27" i="1"/>
  <c r="N83" i="1"/>
  <c r="N48" i="1"/>
  <c r="D18" i="1"/>
  <c r="D11" i="1"/>
  <c r="I11" i="1"/>
  <c r="N90" i="1"/>
  <c r="D34" i="1"/>
  <c r="C18" i="21" l="1"/>
  <c r="D18" i="21" s="1"/>
  <c r="C19" i="21" l="1"/>
  <c r="D19" i="21" s="1"/>
  <c r="C20" i="21" l="1"/>
  <c r="D20" i="21" s="1"/>
  <c r="C21" i="21" l="1"/>
  <c r="D21" i="21" s="1"/>
  <c r="C22" i="21" l="1"/>
  <c r="D22" i="21" s="1"/>
  <c r="C23" i="21" l="1"/>
  <c r="D23" i="21" s="1"/>
  <c r="C33" i="21" l="1"/>
  <c r="D33" i="21" s="1"/>
  <c r="C34" i="21" l="1"/>
  <c r="D34" i="21" s="1"/>
  <c r="C35" i="21" l="1"/>
  <c r="D35" i="21" s="1"/>
  <c r="C36" i="21" l="1"/>
  <c r="D36" i="21" s="1"/>
  <c r="H11" i="21" l="1"/>
  <c r="I11" i="21" s="1"/>
  <c r="H12" i="21" l="1"/>
  <c r="I12" i="21" s="1"/>
  <c r="H13" i="21" l="1"/>
  <c r="I13" i="21" s="1"/>
  <c r="H14" i="21" l="1"/>
  <c r="I14" i="21" s="1"/>
  <c r="H15" i="21" l="1"/>
  <c r="I15" i="21" s="1"/>
  <c r="H16" i="21" l="1"/>
  <c r="I16" i="21" s="1"/>
  <c r="H17" i="21" l="1"/>
  <c r="I17" i="21" s="1"/>
  <c r="H18" i="21" l="1"/>
  <c r="I18" i="21" s="1"/>
  <c r="H19" i="21" l="1"/>
  <c r="I19" i="21" s="1"/>
  <c r="H20" i="21" l="1"/>
  <c r="I20" i="21" s="1"/>
  <c r="H21" i="21" l="1"/>
  <c r="I21" i="21" s="1"/>
  <c r="H22" i="21" l="1"/>
  <c r="I22" i="21" s="1"/>
  <c r="H23" i="21" l="1"/>
  <c r="I23" i="21" s="1"/>
  <c r="H24" i="21" l="1"/>
  <c r="I24" i="21" s="1"/>
  <c r="H25" i="21" l="1"/>
  <c r="I25" i="21" s="1"/>
  <c r="H26" i="21" l="1"/>
  <c r="I26" i="21" s="1"/>
  <c r="H27" i="21" l="1"/>
  <c r="I27" i="21" s="1"/>
  <c r="H28" i="21" l="1"/>
  <c r="I28" i="21" s="1"/>
  <c r="H29" i="21" l="1"/>
  <c r="I29" i="21" s="1"/>
  <c r="H30" i="21" l="1"/>
  <c r="I30" i="21" s="1"/>
  <c r="H31" i="21" l="1"/>
  <c r="I31" i="21" s="1"/>
  <c r="H32" i="21" l="1"/>
  <c r="I32" i="21" s="1"/>
  <c r="H46" i="21" l="1"/>
  <c r="H47" i="21" l="1"/>
  <c r="H48" i="21" l="1"/>
  <c r="H49" i="21" l="1"/>
  <c r="H50" i="21" l="1"/>
  <c r="H51" i="21" l="1"/>
  <c r="H52" i="21" l="1"/>
  <c r="H53" i="21" l="1"/>
  <c r="M15" i="21" l="1"/>
  <c r="N15" i="21" s="1"/>
  <c r="M16" i="21"/>
  <c r="N16" i="21" s="1"/>
  <c r="M17" i="21" l="1"/>
  <c r="N17" i="21" s="1"/>
  <c r="M18" i="21" l="1"/>
  <c r="N18" i="21" s="1"/>
  <c r="M19" i="21" l="1"/>
  <c r="N19" i="21" s="1"/>
  <c r="M20" i="21" l="1"/>
  <c r="N20" i="21" s="1"/>
  <c r="M21" i="21" l="1"/>
  <c r="N21" i="21" s="1"/>
  <c r="M22" i="21" l="1"/>
  <c r="N22" i="21" s="1"/>
  <c r="M23" i="21" l="1"/>
  <c r="N23" i="21" s="1"/>
  <c r="M24" i="21" l="1"/>
  <c r="N24" i="21" s="1"/>
  <c r="M25" i="21" l="1"/>
  <c r="N25" i="21" s="1"/>
  <c r="M26" i="21" l="1"/>
  <c r="N26" i="21" s="1"/>
  <c r="M27" i="21" l="1"/>
  <c r="N27" i="21" s="1"/>
  <c r="M28" i="21" l="1"/>
  <c r="N28" i="21" s="1"/>
  <c r="M29" i="21" l="1"/>
  <c r="N29" i="21" s="1"/>
  <c r="M30" i="21" l="1"/>
  <c r="N30" i="21" s="1"/>
  <c r="M31" i="21" l="1"/>
  <c r="N31" i="21" s="1"/>
  <c r="M32" i="21" l="1"/>
  <c r="N32" i="21" s="1"/>
  <c r="M33" i="21" l="1"/>
  <c r="N33" i="21" s="1"/>
  <c r="M34" i="21" l="1"/>
  <c r="N34" i="21" s="1"/>
  <c r="M35" i="21" l="1"/>
  <c r="N35" i="21" s="1"/>
  <c r="M36" i="21" l="1"/>
  <c r="N36" i="21" s="1"/>
  <c r="M37" i="21" l="1"/>
  <c r="N37" i="21" s="1"/>
  <c r="M38" i="21" l="1"/>
  <c r="N38" i="21" s="1"/>
  <c r="M39" i="21" l="1"/>
  <c r="N39" i="21" s="1"/>
  <c r="M40" i="21" l="1"/>
  <c r="N40" i="21" s="1"/>
  <c r="M41" i="21" l="1"/>
  <c r="N41" i="21" s="1"/>
  <c r="M42" i="21" l="1"/>
  <c r="N42" i="21" s="1"/>
  <c r="M43" i="21" l="1"/>
  <c r="N43" i="21" s="1"/>
  <c r="M44" i="21" l="1"/>
  <c r="N44" i="21" s="1"/>
  <c r="M45" i="21" l="1"/>
  <c r="N45" i="21" s="1"/>
  <c r="M46" i="21" l="1"/>
  <c r="N46" i="21" s="1"/>
  <c r="M47" i="21" l="1"/>
  <c r="N47" i="21" s="1"/>
  <c r="M48" i="21" l="1"/>
  <c r="N48" i="21" s="1"/>
  <c r="M70" i="21" l="1"/>
  <c r="N70" i="21" s="1"/>
  <c r="M71" i="21" l="1"/>
  <c r="N71" i="21" s="1"/>
  <c r="M72" i="21" l="1"/>
  <c r="N72" i="21" s="1"/>
  <c r="M73" i="21" l="1"/>
  <c r="N73" i="21" s="1"/>
  <c r="M74" i="21" l="1"/>
  <c r="N74" i="21" s="1"/>
  <c r="M75" i="21" l="1"/>
  <c r="N75" i="21" s="1"/>
  <c r="M76" i="21" l="1"/>
  <c r="N76" i="21" s="1"/>
  <c r="M77" i="21" l="1"/>
  <c r="N77" i="21" s="1"/>
  <c r="M78" i="21" l="1"/>
  <c r="N78" i="21" s="1"/>
  <c r="M79" i="21" l="1"/>
  <c r="N79" i="21" s="1"/>
  <c r="M80" i="21" l="1"/>
  <c r="N80" i="21" s="1"/>
  <c r="M81" i="21" l="1"/>
  <c r="N81" i="21" s="1"/>
  <c r="M82" i="21" l="1"/>
  <c r="N82" i="21" s="1"/>
  <c r="M83" i="21" l="1"/>
  <c r="N83" i="21" s="1"/>
  <c r="M84" i="21" l="1"/>
  <c r="N84" i="21" s="1"/>
  <c r="M85" i="21" l="1"/>
  <c r="N85" i="21" s="1"/>
  <c r="M87" i="21" l="1"/>
  <c r="N87" i="21" s="1"/>
  <c r="M88" i="21" l="1"/>
  <c r="N88" i="21" s="1"/>
  <c r="O87" i="21"/>
  <c r="M89" i="21" l="1"/>
  <c r="N89" i="21" s="1"/>
  <c r="O88" i="21"/>
  <c r="M90" i="21" l="1"/>
  <c r="N90" i="21" s="1"/>
  <c r="O89" i="21"/>
  <c r="M91" i="21" l="1"/>
  <c r="N91" i="21" s="1"/>
  <c r="O90" i="21"/>
  <c r="M92" i="21" l="1"/>
  <c r="N92" i="21" s="1"/>
  <c r="O91" i="21"/>
  <c r="M93" i="21" l="1"/>
  <c r="N93" i="21" s="1"/>
  <c r="O92" i="21"/>
  <c r="M94" i="21" l="1"/>
  <c r="O93" i="21"/>
  <c r="N94" i="21" l="1"/>
  <c r="O94" i="21" s="1"/>
</calcChain>
</file>

<file path=xl/sharedStrings.xml><?xml version="1.0" encoding="utf-8"?>
<sst xmlns="http://schemas.openxmlformats.org/spreadsheetml/2006/main" count="15054" uniqueCount="1757">
  <si>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</si>
  <si>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</si>
  <si>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</si>
  <si>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</si>
  <si>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</si>
  <si>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</si>
  <si>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</si>
  <si>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</si>
  <si>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</si>
  <si>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</si>
  <si>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</si>
  <si>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</si>
  <si>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</si>
  <si>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</si>
  <si>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</si>
  <si>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</si>
  <si>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</si>
  <si>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</si>
  <si>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</si>
  <si>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</si>
  <si>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</si>
  <si>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</si>
  <si>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</si>
  <si>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</si>
  <si>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</si>
  <si>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</si>
  <si>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</si>
  <si>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</si>
  <si>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</si>
  <si>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</si>
  <si>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</si>
  <si>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</si>
  <si>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</si>
  <si>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</si>
  <si>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</si>
  <si>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</si>
  <si>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</si>
  <si>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</si>
  <si>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</si>
  <si>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</si>
  <si>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OLW Platz 3</t>
  </si>
  <si>
    <t>OLW Platz 4</t>
  </si>
  <si>
    <t>OLW Platz 5</t>
  </si>
  <si>
    <t>OLW Platz 6</t>
  </si>
  <si>
    <t>OLW Platz 7</t>
  </si>
  <si>
    <t>OLW Platz 8</t>
  </si>
  <si>
    <t>OLW Platz 9</t>
  </si>
  <si>
    <t>OLW Platz 10</t>
  </si>
  <si>
    <t>OLW Platz 11</t>
  </si>
  <si>
    <t>OLW Platz 12</t>
  </si>
  <si>
    <t>VL Platz 2 Rang 2</t>
  </si>
  <si>
    <t>VL Platz 2 Rang 1</t>
  </si>
  <si>
    <t>VL Platz 3 Rang 1</t>
  </si>
  <si>
    <t>VL Platz 3 Rang 2</t>
  </si>
  <si>
    <t>VL Platz 4 Rang 1</t>
  </si>
  <si>
    <t>VL Platz 4 Rang 2</t>
  </si>
  <si>
    <t>VL Platz 5 Rang 1</t>
  </si>
  <si>
    <t>VL Platz 5 Rang 2</t>
  </si>
  <si>
    <t>VL Platz 6 Rang 1</t>
  </si>
  <si>
    <t>VL Platz 6 Rang 2</t>
  </si>
  <si>
    <t>VL Platz 7 Rang 1</t>
  </si>
  <si>
    <t>VL Platz 7 Rang 2</t>
  </si>
  <si>
    <t>VL Platz 8 Rang 1</t>
  </si>
  <si>
    <t>VL Platz 8 Rang 2</t>
  </si>
  <si>
    <t>VL Platz 9 Rang 1</t>
  </si>
  <si>
    <t>VL Platz 9 Rang 2</t>
  </si>
  <si>
    <t>VL Platz 10 Rang 1</t>
  </si>
  <si>
    <t>VL Platz 10 Rang 2</t>
  </si>
  <si>
    <t>Baden (5 Teams)</t>
  </si>
  <si>
    <t>Südbaden (5 Teams)</t>
  </si>
  <si>
    <t>R-OL-1</t>
  </si>
  <si>
    <t>R-OL-2</t>
  </si>
  <si>
    <t>R-OL-3</t>
  </si>
  <si>
    <t>R-OL-4</t>
  </si>
  <si>
    <t>Sieger Spiel 1</t>
  </si>
  <si>
    <t>Sieger Spiel 2</t>
  </si>
  <si>
    <t>Sieger Spiel 3</t>
  </si>
  <si>
    <t>Sieger Spiel 4</t>
  </si>
  <si>
    <t>Baden (9 Teams)</t>
  </si>
  <si>
    <t>Südbaden (9 Teams)</t>
  </si>
  <si>
    <t>W-41</t>
  </si>
  <si>
    <t>W-42</t>
  </si>
  <si>
    <t>W-43</t>
  </si>
  <si>
    <t>W-44</t>
  </si>
  <si>
    <t>VL Platz 11 Rang 1</t>
  </si>
  <si>
    <t>VL Platz 11 Rang 2</t>
  </si>
  <si>
    <t>W-45</t>
  </si>
  <si>
    <t>W-46</t>
  </si>
  <si>
    <t>W-47</t>
  </si>
  <si>
    <t>W-48</t>
  </si>
  <si>
    <t>W-49</t>
  </si>
  <si>
    <t>W-50</t>
  </si>
  <si>
    <t>W-51</t>
  </si>
  <si>
    <t>W-52</t>
  </si>
  <si>
    <t>LL Platz 2 Rang 1</t>
  </si>
  <si>
    <t>LL Platz 2 Rang 2</t>
  </si>
  <si>
    <t>LL Platz 2 Rang 3</t>
  </si>
  <si>
    <t>LL Platz 2 Rang 4</t>
  </si>
  <si>
    <t>LL Platz 3 Rang 1</t>
  </si>
  <si>
    <t>LL Platz 3 Rang 2</t>
  </si>
  <si>
    <t>LL Platz 3 Rang 3</t>
  </si>
  <si>
    <t>LL Platz 3 Rang 4</t>
  </si>
  <si>
    <t>Verlierer Spiel 1</t>
  </si>
  <si>
    <t>Verlierer Spiel 2</t>
  </si>
  <si>
    <t>Verlierer Spiel 3</t>
  </si>
  <si>
    <t>Verlierer Spiel 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</si>
  <si>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</si>
  <si>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</si>
  <si>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</si>
  <si>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</si>
  <si>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</si>
  <si>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</si>
  <si>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</si>
  <si>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</si>
  <si>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Sieger Spiel 5</t>
  </si>
  <si>
    <t>Sieger Spiel 6</t>
  </si>
  <si>
    <t>Sieger Spiel 7</t>
  </si>
  <si>
    <t>Sieger Spiel 8</t>
  </si>
  <si>
    <t>LL Platz 4 Rang 1</t>
  </si>
  <si>
    <t>LL Platz 5 Rang 1</t>
  </si>
  <si>
    <t>LL Platz 4 Rang 2</t>
  </si>
  <si>
    <t>LL Platz 4 Rang 3</t>
  </si>
  <si>
    <t>LL Platz 4 Rang 4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</si>
  <si>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</si>
  <si>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</si>
  <si>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</si>
  <si>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</si>
  <si>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</si>
  <si>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</si>
  <si>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</si>
  <si>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</si>
  <si>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</si>
  <si>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</si>
  <si>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</si>
  <si>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</si>
  <si>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</si>
  <si>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</si>
  <si>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</si>
  <si>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</si>
  <si>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</si>
  <si>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</si>
  <si>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</si>
  <si>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</si>
  <si>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</si>
  <si>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</si>
  <si>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</si>
  <si>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LL Platz 6 Rang 1</t>
  </si>
  <si>
    <t>LL Platz 7 Rang 1</t>
  </si>
  <si>
    <t>LL Platz 5 Rang 2</t>
  </si>
  <si>
    <t>LL Platz 5 Rang 3</t>
  </si>
  <si>
    <t>LL Platz 5 Rang 4</t>
  </si>
  <si>
    <t>Anzahl Abstei-</t>
  </si>
  <si>
    <t>ger aus der RL:</t>
  </si>
  <si>
    <t>W-76</t>
  </si>
  <si>
    <t>W-77</t>
  </si>
  <si>
    <t>LL Platz 6 Rang 2</t>
  </si>
  <si>
    <t>LL Platz 6 Rang 3</t>
  </si>
  <si>
    <t>LL Platz 6 Rang 4</t>
  </si>
  <si>
    <t>LL Platz 7 Rang 2</t>
  </si>
  <si>
    <t>LL Platz 7 Rang 3</t>
  </si>
  <si>
    <t>LL Platz 7 Rang 4</t>
  </si>
  <si>
    <t>LL Platz 8 Rang 1</t>
  </si>
  <si>
    <t>LL Platz 8 Rang 2</t>
  </si>
  <si>
    <t>LL Platz 8 Rang 3</t>
  </si>
  <si>
    <t>LL Platz 8 Rang 4</t>
  </si>
  <si>
    <t>W-78</t>
  </si>
  <si>
    <t>W-79</t>
  </si>
  <si>
    <t>W-80</t>
  </si>
  <si>
    <t>W-81</t>
  </si>
  <si>
    <t>W-82</t>
  </si>
  <si>
    <t>W-83</t>
  </si>
  <si>
    <t>W-84</t>
  </si>
  <si>
    <t>W-85</t>
  </si>
  <si>
    <t>W-86</t>
  </si>
  <si>
    <t>W-87</t>
  </si>
  <si>
    <t>W-88</t>
  </si>
  <si>
    <t>W-89</t>
  </si>
  <si>
    <t>W-90</t>
  </si>
  <si>
    <t>W-91</t>
  </si>
  <si>
    <t>W-92</t>
  </si>
  <si>
    <t>W-93</t>
  </si>
  <si>
    <t>W-94</t>
  </si>
  <si>
    <t>W-95</t>
  </si>
  <si>
    <t>W-96</t>
  </si>
  <si>
    <t>Verlierer Spiel 5</t>
  </si>
  <si>
    <t>Verlierer Spiel 6</t>
  </si>
  <si>
    <t>Verlierer Spiel 7</t>
  </si>
  <si>
    <t>Verlierer Spiel 8</t>
  </si>
  <si>
    <t>Baden (14 Teams)</t>
  </si>
  <si>
    <t>Südbaden (14 Teams)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</si>
  <si>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</si>
  <si>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</si>
  <si>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</si>
  <si>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</si>
  <si>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</si>
  <si>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</si>
  <si>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</si>
  <si>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</si>
  <si>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</si>
  <si>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</si>
  <si>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</si>
  <si>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</si>
  <si>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</si>
  <si>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</si>
  <si>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</si>
  <si>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</si>
  <si>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W-97</t>
  </si>
  <si>
    <t>W-98</t>
  </si>
  <si>
    <t>W-99</t>
  </si>
  <si>
    <t>W-100</t>
  </si>
  <si>
    <t>W-101</t>
  </si>
  <si>
    <t>W-102</t>
  </si>
  <si>
    <t>W-103</t>
  </si>
  <si>
    <t>W-104</t>
  </si>
  <si>
    <t>W-105</t>
  </si>
  <si>
    <t>W-106</t>
  </si>
  <si>
    <t>W-107</t>
  </si>
  <si>
    <t>W-108</t>
  </si>
  <si>
    <t>W-109</t>
  </si>
  <si>
    <t>W-110</t>
  </si>
  <si>
    <t>W-111</t>
  </si>
  <si>
    <t>W-112</t>
  </si>
  <si>
    <t>Sieger Spiel 9</t>
  </si>
  <si>
    <t>Sieger Spiel 10</t>
  </si>
  <si>
    <t>Sieger Spiel 11</t>
  </si>
  <si>
    <t>Sieger Spiel 12</t>
  </si>
  <si>
    <t>Sieger Spiel 13</t>
  </si>
  <si>
    <t>Sieger Spiel 14</t>
  </si>
  <si>
    <t>Sieger Spiel 15</t>
  </si>
  <si>
    <t>Sieger Spiel 16</t>
  </si>
  <si>
    <t>RL Absteiger 1</t>
  </si>
  <si>
    <t>RL Absteiger 2</t>
  </si>
  <si>
    <t>RL Absteiger 3</t>
  </si>
  <si>
    <t>#</t>
  </si>
  <si>
    <t>Var. 0 Absteiger</t>
  </si>
  <si>
    <t>Var. 1 Absteiger</t>
  </si>
  <si>
    <t>Var. 2 Absteiger</t>
  </si>
  <si>
    <t>Var. 3 Absteiger</t>
  </si>
  <si>
    <t>Var. 4 Absteiger</t>
  </si>
  <si>
    <t>RL Absteiger 4</t>
  </si>
  <si>
    <t>Württemberg  (14 Teams)</t>
  </si>
  <si>
    <t>Oberliga BW  (28 Teams)</t>
  </si>
  <si>
    <t>Quali
(4 Teams)</t>
  </si>
  <si>
    <t>Württemberg  (26 Teams)</t>
  </si>
  <si>
    <t>Verbandsliga (56 Teams)</t>
  </si>
  <si>
    <t>Württemberg  (44 Teams)</t>
  </si>
  <si>
    <t>Landeliga  (96 Teams)</t>
  </si>
  <si>
    <t>Var. 5 Absteiger</t>
  </si>
  <si>
    <t>Var. 6 Absteiger</t>
  </si>
  <si>
    <t>RL Absteiger 5</t>
  </si>
  <si>
    <t>RL Absteiger 6</t>
  </si>
  <si>
    <t>Baden (4 Teams)</t>
  </si>
  <si>
    <t>Südbaden (4 Teams)</t>
  </si>
  <si>
    <t>Baden (7 Teams)</t>
  </si>
  <si>
    <t>Südbaden (7 Teams)</t>
  </si>
  <si>
    <t>Württemberg  (22 Teams)</t>
  </si>
  <si>
    <t>Verbandsliga (48 Teams)</t>
  </si>
  <si>
    <t>Württemberg  (34 Teams)</t>
  </si>
  <si>
    <t>Baden (11 Teams)</t>
  </si>
  <si>
    <t>Südbaden (11 Teams)</t>
  </si>
  <si>
    <t>Landeliga  (80 Teams)</t>
  </si>
  <si>
    <t>BOL Platz 2 Rang 1</t>
  </si>
  <si>
    <t>BOL Platz 2 Rang 2</t>
  </si>
  <si>
    <t>BOL Platz 2 Rang 3</t>
  </si>
  <si>
    <t>BOL Platz 2 Rang 4</t>
  </si>
  <si>
    <t>BOL Platz 2 Rang 5</t>
  </si>
  <si>
    <t>BOL Platz 2 Rang 6</t>
  </si>
  <si>
    <t>BOL Platz 2 Rang 7</t>
  </si>
  <si>
    <t>BOL Platz 2 Rang 8</t>
  </si>
  <si>
    <t>BOL Platz 3 Rang 1</t>
  </si>
  <si>
    <t>BOL Platz 3 Rang 2</t>
  </si>
  <si>
    <t>BOL Platz 3 Rang 3</t>
  </si>
  <si>
    <t>BOL Platz 3 Rang 4</t>
  </si>
  <si>
    <t>BOL Platz 3 Rang 5</t>
  </si>
  <si>
    <t>BOL Platz 3 Rang 6</t>
  </si>
  <si>
    <t>BOL Platz 3 Rang 7</t>
  </si>
  <si>
    <t>BOL Platz 3 Rang 8</t>
  </si>
  <si>
    <t>BOL Platz 4 Rang 1</t>
  </si>
  <si>
    <t>BOL Platz 4 Rang 2</t>
  </si>
  <si>
    <t>BOL Platz 4 Rang 3</t>
  </si>
  <si>
    <t>BOL Platz 4 Rang 4</t>
  </si>
  <si>
    <t>BOL Platz 5 Rang 1</t>
  </si>
  <si>
    <t>BOL Platz 5 Rang 2</t>
  </si>
  <si>
    <t>BOL Platz 5 Rang 3</t>
  </si>
  <si>
    <t>BOL Platz 5 Rang 4</t>
  </si>
  <si>
    <t>BOL Platz 5 Rang 5</t>
  </si>
  <si>
    <t>BOL Platz 5 Rang 6</t>
  </si>
  <si>
    <t>BOL Platz 5 Rang 7</t>
  </si>
  <si>
    <t>BOL Platz 5 Rang 8</t>
  </si>
  <si>
    <t>BOL Platz 6 Rang 1</t>
  </si>
  <si>
    <t>BOL Platz 6 Rang 2</t>
  </si>
  <si>
    <t>BOL Platz 6 Rang 3</t>
  </si>
  <si>
    <t>BOL Platz 6 Rang 4</t>
  </si>
  <si>
    <t>BOL Platz 4 Rang 5</t>
  </si>
  <si>
    <t>BOL Platz 4 Rang 6</t>
  </si>
  <si>
    <t>BOL Platz 4 Rang 7</t>
  </si>
  <si>
    <t>BOL Platz 4 Rang 8</t>
  </si>
  <si>
    <t>Ranking Pluspunkte</t>
  </si>
  <si>
    <t>Quotient</t>
  </si>
  <si>
    <t>Rang</t>
  </si>
  <si>
    <t>Ranking Tore erzielt</t>
  </si>
  <si>
    <t>Ranking Tore erhalten</t>
  </si>
  <si>
    <t>Gesamtrang</t>
  </si>
  <si>
    <t>Ranking HVW</t>
  </si>
  <si>
    <t>OLW Platz 13</t>
  </si>
  <si>
    <t>OLW Platz 14</t>
  </si>
  <si>
    <t>LL Platz 1 Rang 1</t>
  </si>
  <si>
    <t>LL Platz 1 Rang 2</t>
  </si>
  <si>
    <t>LL Platz 1 Rang 3</t>
  </si>
  <si>
    <t>LL Platz 1 Rang 4</t>
  </si>
  <si>
    <t>VL Platz 12 Rang 1</t>
  </si>
  <si>
    <t>VL Platz 12 Rang 2</t>
  </si>
  <si>
    <t>VL Platz 1 Rang 1</t>
  </si>
  <si>
    <t>VL Platz 1 Rang 2</t>
  </si>
  <si>
    <t>Handballverband Württemberg</t>
  </si>
  <si>
    <t>Männer Oberliga Württemberg (M-OLW)</t>
  </si>
  <si>
    <t>G</t>
  </si>
  <si>
    <t>S</t>
  </si>
  <si>
    <t>U</t>
  </si>
  <si>
    <t>N</t>
  </si>
  <si>
    <t>Tore</t>
  </si>
  <si>
    <t>Punkte</t>
  </si>
  <si>
    <t>TSV Wolfschlugen</t>
  </si>
  <si>
    <t>:</t>
  </si>
  <si>
    <t>TSV Schmiden 1902</t>
  </si>
  <si>
    <t>TV 1893 Neuhausen/E.</t>
  </si>
  <si>
    <t>HSG Langenau/Elchingen</t>
  </si>
  <si>
    <t>TV 1895 Flein</t>
  </si>
  <si>
    <t>SG Weinstadt</t>
  </si>
  <si>
    <t>SG BBM Bietigheim 2</t>
  </si>
  <si>
    <t>SG Lauterstein</t>
  </si>
  <si>
    <t>SG H2Ku Herrenberg</t>
  </si>
  <si>
    <t>TSV Deizisau</t>
  </si>
  <si>
    <t>SG Schozach-Bottwartal</t>
  </si>
  <si>
    <t>TV Weilstetten</t>
  </si>
  <si>
    <t>SV Leonberg/Eltingen</t>
  </si>
  <si>
    <t>TV Oeffingen 1897</t>
  </si>
  <si>
    <t>Männer Verbandsliga Staffel 1 (M-VL-1)</t>
  </si>
  <si>
    <t>TSV Bönnigheim</t>
  </si>
  <si>
    <t>TSV Alfdorf/Lorch/Waldhausen</t>
  </si>
  <si>
    <t>TSV Altensteig</t>
  </si>
  <si>
    <t>Handballregion Bottwar SG</t>
  </si>
  <si>
    <t>Sport-Union Neckarsulm</t>
  </si>
  <si>
    <t>TSF Ditzingen</t>
  </si>
  <si>
    <t>SV Fellbach</t>
  </si>
  <si>
    <t>SV Remshalden</t>
  </si>
  <si>
    <t>SG Hofen/Hüttlingen</t>
  </si>
  <si>
    <t>HSG Böblingen/Sindelfingen</t>
  </si>
  <si>
    <t>SF Schwaikheim</t>
  </si>
  <si>
    <t>TSV Asperg</t>
  </si>
  <si>
    <t>Männer Verbandsliga Staffel 2 (M-VL-2)</t>
  </si>
  <si>
    <t>SKV Unterensingen</t>
  </si>
  <si>
    <t>SG Ober-/Unterhausen</t>
  </si>
  <si>
    <t>SG Hegensberg-Liebersbronn</t>
  </si>
  <si>
    <t>TG Schömberg</t>
  </si>
  <si>
    <t>TV Reichenbach</t>
  </si>
  <si>
    <t>TSV Denkendorf</t>
  </si>
  <si>
    <t>Spvgg Mössingen</t>
  </si>
  <si>
    <t>TSV 1848 Bad Saulgau</t>
  </si>
  <si>
    <t>TEAM Esslingen</t>
  </si>
  <si>
    <t>VfL Pfullingen 2</t>
  </si>
  <si>
    <t>HSG Winzingen-Wißgoldingen-Donzdorf</t>
  </si>
  <si>
    <t>HSG Schönbuch</t>
  </si>
  <si>
    <t>Männer Landesliga Staffel 1 (M-LL-1)</t>
  </si>
  <si>
    <t>HB Ludwigsburg</t>
  </si>
  <si>
    <t>SG H2Ku Herrenberg 2</t>
  </si>
  <si>
    <t>TSV 1866 Weinsberg 2</t>
  </si>
  <si>
    <t>SG BBM Bietigheim 3</t>
  </si>
  <si>
    <t>Handballregion Bottwar SG 2</t>
  </si>
  <si>
    <t>SV Salamander Kornwestheim 1894 2</t>
  </si>
  <si>
    <t>SG Degmarn-Oedheim</t>
  </si>
  <si>
    <t>HC Oppenweiler/Backnang 2</t>
  </si>
  <si>
    <t>TSV Willsbach</t>
  </si>
  <si>
    <t>TV Mundelsheim</t>
  </si>
  <si>
    <t>Männer Landesliga Staffel 2 (M-LL-2)</t>
  </si>
  <si>
    <t>HSG Rottweil</t>
  </si>
  <si>
    <t>TV Aixheim</t>
  </si>
  <si>
    <t>HC Winnenden</t>
  </si>
  <si>
    <t>HSG Fridingen/Mühlheim</t>
  </si>
  <si>
    <t>TV Spaichingen</t>
  </si>
  <si>
    <t>HSG Baar</t>
  </si>
  <si>
    <t>TV Bittenfeld 1898 3</t>
  </si>
  <si>
    <t>VfL Waiblingen Handball 2</t>
  </si>
  <si>
    <t>SG Weinstadt 2</t>
  </si>
  <si>
    <t>SG Schorndorf 1846</t>
  </si>
  <si>
    <t>Männer Landesliga Staffel 3 (M-LL-3)</t>
  </si>
  <si>
    <t>TSV Bartenbach</t>
  </si>
  <si>
    <t>TSV Köngen</t>
  </si>
  <si>
    <t>HSG Ebersbach/Bünzwangen</t>
  </si>
  <si>
    <t>TSV Betzingen</t>
  </si>
  <si>
    <t>SG Hirsau/Calw/Bad Liebenzell</t>
  </si>
  <si>
    <t>EK Bernhausen</t>
  </si>
  <si>
    <t>TSV Heiningen 1892 2</t>
  </si>
  <si>
    <t>HSG Ermstal</t>
  </si>
  <si>
    <t>TSV Zizishausen</t>
  </si>
  <si>
    <t>TSB Schwäbisch Gmünd 2</t>
  </si>
  <si>
    <t>Männer Landesliga Staffel 4 (M-LL-4)</t>
  </si>
  <si>
    <t>SG Herbrechtingen-Bolheim</t>
  </si>
  <si>
    <t>TV Gerhausen 1900</t>
  </si>
  <si>
    <t>HSG Oberkochen/Königsbronn</t>
  </si>
  <si>
    <t>HV Rot-Weiß Laupheim</t>
  </si>
  <si>
    <t>TG Biberach</t>
  </si>
  <si>
    <t>SG Lauterstein 2</t>
  </si>
  <si>
    <t>TV Treffelhausen</t>
  </si>
  <si>
    <t>SC Vöhringen</t>
  </si>
  <si>
    <t>HC Hohenems</t>
  </si>
  <si>
    <t>TSG Söflingen 2</t>
  </si>
  <si>
    <t>Frauen Oberliga Württemberg (F-OLW)</t>
  </si>
  <si>
    <t>SG BBM Bietigheim</t>
  </si>
  <si>
    <t>SV Salamander Kornwestheim 1894</t>
  </si>
  <si>
    <t>MTG Wangen</t>
  </si>
  <si>
    <t>Frauen Verbandsliga Staffel 1 (F-VL-1)</t>
  </si>
  <si>
    <t>HSG Heilbronn</t>
  </si>
  <si>
    <t>HSG Stuttgarter Kickers/TuS Metzingen 3</t>
  </si>
  <si>
    <t>HC Oppenweiler/Backnang</t>
  </si>
  <si>
    <t>VfL Nagold</t>
  </si>
  <si>
    <t>TV Möglingen</t>
  </si>
  <si>
    <t>Frauen Verbandsliga Staffel 2 (F-VL-2)</t>
  </si>
  <si>
    <t>VfL Pfullingen</t>
  </si>
  <si>
    <t>HSG Bargau/Bettringen</t>
  </si>
  <si>
    <t>TSV Neckartenzlingen</t>
  </si>
  <si>
    <t>SC Lehr</t>
  </si>
  <si>
    <t>Frauen Landesliga Staffel 1 (F-LL-1)</t>
  </si>
  <si>
    <t>SG Schozach-Bottwartal 2</t>
  </si>
  <si>
    <t>HSG Strohgäu</t>
  </si>
  <si>
    <t>HSG Hohenlohe</t>
  </si>
  <si>
    <t>TSV Bönnigheim 2</t>
  </si>
  <si>
    <t>SG Heuchelberg</t>
  </si>
  <si>
    <t>HSG Kochertürn/Stein</t>
  </si>
  <si>
    <t>TSV Hardthausen</t>
  </si>
  <si>
    <t>Frauen Landesliga Staffel 2 (F-LL-2)</t>
  </si>
  <si>
    <t>Hbi Weilimdorf/Feuerbach</t>
  </si>
  <si>
    <t>HSG Albstadt</t>
  </si>
  <si>
    <t>HC Schmiden/Oeffingen 2</t>
  </si>
  <si>
    <t>SG Tübingen</t>
  </si>
  <si>
    <t>HSG Hossingen-Meßstetten</t>
  </si>
  <si>
    <t>HSG Fridingen/Mühlheim 2</t>
  </si>
  <si>
    <t>HWB Handball Winterlingen-Bitz</t>
  </si>
  <si>
    <t>Frauen Landesliga Staffel 3 (F-LL-3)</t>
  </si>
  <si>
    <t>TSV Neuhausen/F. 1898</t>
  </si>
  <si>
    <t>TB Neuffen</t>
  </si>
  <si>
    <t>HSG Winterbach/Weiler</t>
  </si>
  <si>
    <t>HT Uhingen-Holzhausen</t>
  </si>
  <si>
    <t>SF Schwaikheim 2</t>
  </si>
  <si>
    <t>HSG Cannstatt/Münster/Max-Eyth-See</t>
  </si>
  <si>
    <t>Frauen Landesliga Staffel 4 (F-LL-4)</t>
  </si>
  <si>
    <t>SG Argental</t>
  </si>
  <si>
    <t>HSG Owen-Lenningen</t>
  </si>
  <si>
    <t>TSG Schnaitheim</t>
  </si>
  <si>
    <t>SG Lauterstein/Treffelhausen/Böhmenkirch</t>
  </si>
  <si>
    <t>FSG Giengen-Brenz</t>
  </si>
  <si>
    <t>SG Burlafingen/PSV Ulm</t>
  </si>
  <si>
    <t>TSG Söflingen &amp; Ehingen</t>
  </si>
  <si>
    <t>TV Weingarten Handball</t>
  </si>
  <si>
    <t>männl. Jugend A Oberliga Württemberg Staffel 1 (mJA-OLW-1)</t>
  </si>
  <si>
    <t>JSG Neckar-Kocher</t>
  </si>
  <si>
    <t>männl. Jugend A Oberliga Württemberg Staffel 2 (mJA-OLW-2)</t>
  </si>
  <si>
    <t>Jugendhandball-Akademie Neuhausen-Ostfildern 2</t>
  </si>
  <si>
    <t>TSV 1899 Blaustein</t>
  </si>
  <si>
    <t>TG Geislingen</t>
  </si>
  <si>
    <t>TSV Heiningen 1892</t>
  </si>
  <si>
    <t>Handball Team Staufen</t>
  </si>
  <si>
    <t>männl. Jugend B Oberliga Württemberg Staffel 1 (mJB-OLW-1)</t>
  </si>
  <si>
    <t>TV Bittenfeld 1898 2</t>
  </si>
  <si>
    <t>HSC Schmiden/Oeffingen 2004</t>
  </si>
  <si>
    <t>männl. Jugend B Oberliga Württemberg Staffel 2 (mJB-OLW-2)</t>
  </si>
  <si>
    <t>BW Feldkirch</t>
  </si>
  <si>
    <t>Alpla HC Hard</t>
  </si>
  <si>
    <t>TSB 1847 Ravensburg</t>
  </si>
  <si>
    <t>Bregenz Handball</t>
  </si>
  <si>
    <t>männl. Jugend C Oberliga Württemberg (mJC-OLW)</t>
  </si>
  <si>
    <t>JSG Balingen-Weilstetten</t>
  </si>
  <si>
    <t>Jugendhandball-Akademie Neuhausen-Ostfildern</t>
  </si>
  <si>
    <t>Frisch Auf Göppingen</t>
  </si>
  <si>
    <t>JSG Stuttgart Waldau</t>
  </si>
  <si>
    <t>TV Bittenfeld 1898</t>
  </si>
  <si>
    <t>TSV 1866 Weinsberg</t>
  </si>
  <si>
    <t>männl. Jugend C Landesliga Staffel 1 (mJC-LL-1)</t>
  </si>
  <si>
    <t>Team Stuttgart 2</t>
  </si>
  <si>
    <t>männl. Jugend C Landesliga Staffel 2 (mJC-LL-2)</t>
  </si>
  <si>
    <t>TSB Schwäbisch Gmünd</t>
  </si>
  <si>
    <t>Team Stuttgart</t>
  </si>
  <si>
    <t>SG Untere Fils</t>
  </si>
  <si>
    <t>weibliche Jugend A Oberliga Württemberg (wJA-OLW)</t>
  </si>
  <si>
    <t>JH Söflingen &amp; Lehr</t>
  </si>
  <si>
    <t>TV Nellingen 2</t>
  </si>
  <si>
    <t>weibl. Jugend B Oberliga Württemberg Staffel 1 (wJB-OLW-1)</t>
  </si>
  <si>
    <t>SV Hohenacker-Neustadt</t>
  </si>
  <si>
    <t>HSG Stuttgarter Kickers/TuS Metzingen 2</t>
  </si>
  <si>
    <t>HSG Neckartal</t>
  </si>
  <si>
    <t>weibl. Jugend B Oberliga Württemberg Staffel 2 (wJB-OLW-2)</t>
  </si>
  <si>
    <t>TV Plochingen</t>
  </si>
  <si>
    <t>TV 1846 Isny</t>
  </si>
  <si>
    <t>weibl. Jugend C Oberliga Württemberg (wJC-OLW)</t>
  </si>
  <si>
    <t>HSG Stuttgarter Kickers/TuS Metzingen</t>
  </si>
  <si>
    <t>TV Nellingen</t>
  </si>
  <si>
    <t>VfL Waiblingen Handball</t>
  </si>
  <si>
    <t>SSV Dornbirn/Schoren</t>
  </si>
  <si>
    <t>weibl. Jugend C Landesliga Staffel 1 (wJC-LL-1)</t>
  </si>
  <si>
    <t>weibl. Jugend C Landesliga Staffel 2 (wJC-LL-2)</t>
  </si>
  <si>
    <t>HC Lustenau</t>
  </si>
  <si>
    <t>Platzierung</t>
  </si>
  <si>
    <t>Mannschaften</t>
  </si>
  <si>
    <t xml:space="preserve"> &lt;&lt; hier bitte die Anzahl der Absteiger</t>
  </si>
  <si>
    <t>Handball Baden-Württemberg</t>
  </si>
  <si>
    <t>Männer Regionalliga Baden-Württemberg (M-RL-BW)</t>
  </si>
  <si>
    <t>SG Köndringen/Teningen</t>
  </si>
  <si>
    <t>TV Willstätt</t>
  </si>
  <si>
    <t>HSG Ostfildern</t>
  </si>
  <si>
    <t>HC Neuenbürg 2000</t>
  </si>
  <si>
    <t>Saase3 Leutershausen Handball 2</t>
  </si>
  <si>
    <t>TuS Schutterwald</t>
  </si>
  <si>
    <t>TSG Söflingen</t>
  </si>
  <si>
    <t>Frauen Regionalliga Baden-Württemberg (F-RL-BW)</t>
  </si>
  <si>
    <t>HC Schmiden/Oeffingen</t>
  </si>
  <si>
    <t>Sport-Union Neckarsulm 2</t>
  </si>
  <si>
    <t>HSG Leinfelden-Echterdingen</t>
  </si>
  <si>
    <t>Frisch Auf Göppingen 2</t>
  </si>
  <si>
    <t>TG 88 Pforzheim</t>
  </si>
  <si>
    <t>TuS Steißlingen</t>
  </si>
  <si>
    <t>HG Oftersheim/Schwetzingen</t>
  </si>
  <si>
    <t>männl. A-Jugend Regionalliga Baden-Württemberg (mJA-RL-BW)</t>
  </si>
  <si>
    <t>HSG Hanauerland</t>
  </si>
  <si>
    <t>SG JHA Baden</t>
  </si>
  <si>
    <t>TuS Altenheim</t>
  </si>
  <si>
    <t>HSG Konstanz</t>
  </si>
  <si>
    <t>weibl. A-Jugend Regionalliga Baden-Württemberg (wJA-RL-BW)</t>
  </si>
  <si>
    <t>männl. B-Jugend Regionalliga Baden-Württemberg (mJB-RL-BW)</t>
  </si>
  <si>
    <t>SG Meißenheim/Nonnenweier</t>
  </si>
  <si>
    <t>Rhein-Neckar Löwen 2</t>
  </si>
  <si>
    <t>Saase3 Leutershausen Handball</t>
  </si>
  <si>
    <t>HSG Dreiland</t>
  </si>
  <si>
    <t>SG Pforzheim/Eutingen 2</t>
  </si>
  <si>
    <t>weibl. B-Jugend Regionalliga Baden-Württemberg (wJB-RL-BW)</t>
  </si>
  <si>
    <t>HSG Freiburg</t>
  </si>
  <si>
    <t>SG Kappelwindeck/Steinbach</t>
  </si>
  <si>
    <t>Murgtal Panthers</t>
  </si>
  <si>
    <t>Spielrunde Special Olympics (Inkl-SO)</t>
  </si>
  <si>
    <t>Wiesel Wiesloch 2</t>
  </si>
  <si>
    <t>Feuervögel</t>
  </si>
  <si>
    <t>Turnados</t>
  </si>
  <si>
    <t>Wiesel Wiesloch</t>
  </si>
  <si>
    <t>HVW</t>
  </si>
  <si>
    <t>SHV</t>
  </si>
  <si>
    <t>BHV</t>
  </si>
  <si>
    <t>Absteiger aus Württemberg</t>
  </si>
  <si>
    <r>
      <t xml:space="preserve"> &lt;&lt; </t>
    </r>
    <r>
      <rPr>
        <b/>
        <u/>
        <sz val="11"/>
        <color theme="9" tint="-0.249977111117893"/>
        <rFont val="Aptos Narrow"/>
        <family val="2"/>
        <scheme val="minor"/>
      </rPr>
      <t>aus Württemberg</t>
    </r>
    <r>
      <rPr>
        <sz val="11"/>
        <color theme="9" tint="-0.249977111117893"/>
        <rFont val="Aptos Narrow"/>
        <family val="2"/>
        <scheme val="minor"/>
      </rPr>
      <t xml:space="preserve"> auswählen</t>
    </r>
  </si>
  <si>
    <r>
      <t xml:space="preserve">hier die </t>
    </r>
    <r>
      <rPr>
        <b/>
        <u/>
        <sz val="11"/>
        <color theme="9" tint="-0.249977111117893"/>
        <rFont val="Aptos Narrow"/>
        <family val="2"/>
        <scheme val="minor"/>
      </rPr>
      <t>gewünschte Darstellung</t>
    </r>
    <r>
      <rPr>
        <sz val="11"/>
        <color theme="9" tint="-0.249977111117893"/>
        <rFont val="Aptos Narrow"/>
        <family val="2"/>
        <scheme val="minor"/>
      </rPr>
      <t xml:space="preserve"> &gt;&gt; </t>
    </r>
  </si>
  <si>
    <t>Heilbronn-Franken</t>
  </si>
  <si>
    <t>Männer Bezirksoberliga (M-BOL)</t>
  </si>
  <si>
    <t>HSG Lauffen-Neipperg</t>
  </si>
  <si>
    <t>SV Germania Obrigheim</t>
  </si>
  <si>
    <t>TSB Horkheim 2</t>
  </si>
  <si>
    <t>TV 1895 Flein 2</t>
  </si>
  <si>
    <t>TV Hardheim 1895 2</t>
  </si>
  <si>
    <t>TSG Schwäbisch Hall</t>
  </si>
  <si>
    <t>Männer Bezirksliga (M-BL)</t>
  </si>
  <si>
    <t>HSG Staufer Bad Wimpfen/Biberach</t>
  </si>
  <si>
    <t>HG Königshofen/Sachsenflur 2</t>
  </si>
  <si>
    <t>TSV 1863 Buchen 2</t>
  </si>
  <si>
    <t>HA Neckarelz 2</t>
  </si>
  <si>
    <t>HSG Dittigheim/Tauberbischofsheim 2</t>
  </si>
  <si>
    <t>TB Richen</t>
  </si>
  <si>
    <t>TV Mosbach 2</t>
  </si>
  <si>
    <t>TSV Willsbach 2</t>
  </si>
  <si>
    <t>Männer Bezirksklasse (M-BK)</t>
  </si>
  <si>
    <t>HSG Hohenlohe 2</t>
  </si>
  <si>
    <t>SG Heuchelberg 2</t>
  </si>
  <si>
    <t>SG Schozach-Bottwartal 3</t>
  </si>
  <si>
    <t>TV Bad Rappenau</t>
  </si>
  <si>
    <t>TSV 1866 Weinsberg 3</t>
  </si>
  <si>
    <t>HSG Heilbronn 2</t>
  </si>
  <si>
    <t>FSV Bad Friedrichshall 1898</t>
  </si>
  <si>
    <t>HSG Lauffen-Neipperg 2</t>
  </si>
  <si>
    <t>SG Degmarn-Oedheim 2</t>
  </si>
  <si>
    <t>SG Gerabronn-Langenburg</t>
  </si>
  <si>
    <t>Männer 2.Bezirksklasse (M-2BK)</t>
  </si>
  <si>
    <t>TSG Schwäbisch Hall 2</t>
  </si>
  <si>
    <t>SG Gundelsheim</t>
  </si>
  <si>
    <t>HSG Kochertürn/Stein 2</t>
  </si>
  <si>
    <t>HSG Hohenlohe 3</t>
  </si>
  <si>
    <t>TSV Crailsheim</t>
  </si>
  <si>
    <t>HSG Staufer Bad Wimpfen/Biberach 2</t>
  </si>
  <si>
    <t>ETSV Lauda</t>
  </si>
  <si>
    <t>SpG Walldürn</t>
  </si>
  <si>
    <t>SG Bad Mergentheim</t>
  </si>
  <si>
    <t>Männer 40 (M 40)</t>
  </si>
  <si>
    <t>Frauen Bezirksoberliga (F-BOL)</t>
  </si>
  <si>
    <t>HSG Odenwald-Bauland</t>
  </si>
  <si>
    <t>Sport-Union Neckarsulm 3</t>
  </si>
  <si>
    <t>HA Neckarelz</t>
  </si>
  <si>
    <t>Frauen Bezirksliga 1 (F-BL-1)</t>
  </si>
  <si>
    <t>HSG Taubertal</t>
  </si>
  <si>
    <t>HSG Kochertürn/Stein 3</t>
  </si>
  <si>
    <t>HSG Odenwald-Bauland 2</t>
  </si>
  <si>
    <t>TSV Hardthausen 2</t>
  </si>
  <si>
    <t>Frauen Bezirksliga 2 (F-BL-2)</t>
  </si>
  <si>
    <t>TB Richen 2</t>
  </si>
  <si>
    <t>männliche Jugend A Bezirksoberliga (mJA-BOL)</t>
  </si>
  <si>
    <t>JHFH Jugendhandball Flein-Horkheim</t>
  </si>
  <si>
    <t>TV Hardheim 1895</t>
  </si>
  <si>
    <t>HC Metter-Enz</t>
  </si>
  <si>
    <t>EK Besigheim Handball</t>
  </si>
  <si>
    <t>TSV 1863 Buchen</t>
  </si>
  <si>
    <t>männliche Jugend A Bezirksliga (mJA-BL)</t>
  </si>
  <si>
    <t>TSV Korntal</t>
  </si>
  <si>
    <t>TV Markgröningen</t>
  </si>
  <si>
    <t>JSG Tauberfranken</t>
  </si>
  <si>
    <t>HSG Sulzbach-Murrhardt</t>
  </si>
  <si>
    <t>TV Aldingen</t>
  </si>
  <si>
    <t>HSG Marbach-Rielingshausen</t>
  </si>
  <si>
    <t>männliche Jugend B Bezirksoberliga (mJB-BOL)</t>
  </si>
  <si>
    <t>TV Mosbach</t>
  </si>
  <si>
    <t>männliche Jugend B Bezirksliga (mJB-BL)</t>
  </si>
  <si>
    <t>SC Züttlingen</t>
  </si>
  <si>
    <t>männliche Jugend C Bezirksoberliga (mJC-BOL)</t>
  </si>
  <si>
    <t>männliche Jugend C Bezirksliga (mJC-BL)</t>
  </si>
  <si>
    <t>JSG Neckar-Kocher 2</t>
  </si>
  <si>
    <t>männliche Jugend C Bezirksklasse (mJC-BK)</t>
  </si>
  <si>
    <t>gemischte Jugend D Bezirksoberliga (gJD-BOL)</t>
  </si>
  <si>
    <t>gemischte Jugend D Bezirksliga (gJD-BL)</t>
  </si>
  <si>
    <t>gemischte Jugend D Bezirksklasse 1 (gJD-BK-1)</t>
  </si>
  <si>
    <t>JHFH Jugendhandball Flein-Horkheim 2</t>
  </si>
  <si>
    <t>gemischte Jugend D Bezirksklasse 2 (gJD-BK-2)</t>
  </si>
  <si>
    <t>gemischte Jugend E 4+1 Bezirksliga 1 (gJE/ BL-1)</t>
  </si>
  <si>
    <t>gemischte Jugend E 4+1 Bezirksliga 2 (gJE/ BL-2)</t>
  </si>
  <si>
    <t>gemischte Jugend E 4+1 Bezirksliga 3 (gJE/ BL-3)</t>
  </si>
  <si>
    <t>gemischte Jugend E 4+1 Bezirksliga 4 (gJE/ BL-4)</t>
  </si>
  <si>
    <t>JSG Tauberfranken 3</t>
  </si>
  <si>
    <t>ETSV Lauda 2</t>
  </si>
  <si>
    <t>JSG Tauberfranken 2</t>
  </si>
  <si>
    <t>gemischte Jugend E 4+1 Bezirksklasse 1 (gJE/ BK-1)</t>
  </si>
  <si>
    <t>gemischte Jugend E 4+1 Bezirksklasse 2 (gJE/ BK-2)</t>
  </si>
  <si>
    <t>SG Gundelsheim 2</t>
  </si>
  <si>
    <t>TV Bad Rappenau 2</t>
  </si>
  <si>
    <t>SG Heuchelberg 3</t>
  </si>
  <si>
    <t>gemischte Jugend E 4+1 Bezirksklasse 3 (gJE/ BK-3)</t>
  </si>
  <si>
    <t>JHFH Jugendhandball Flein-Horkheim 3</t>
  </si>
  <si>
    <t>SG Heuchelberg 4</t>
  </si>
  <si>
    <t>SG Heuchelberg 5</t>
  </si>
  <si>
    <t>weibliche Jugend B Bezirksoberliga (wJB-BOL)</t>
  </si>
  <si>
    <t>weibliche Jugend B Bezirksliga (wJB-BL)</t>
  </si>
  <si>
    <t>weibliche Jugend C Bezirksoberliga (wJC-BOL)</t>
  </si>
  <si>
    <t>weibliche Jugend C Bezirksliga (wJC-BL)</t>
  </si>
  <si>
    <t>weibliche Jugend C Bezirksklasse (wJC-BK)</t>
  </si>
  <si>
    <t>JSG Taubertal</t>
  </si>
  <si>
    <t>weibliche Jugend D Bezirksoberliga (wJD-BOL)</t>
  </si>
  <si>
    <t>weibliche Jugend D Bezirksliga (wJD-BL)</t>
  </si>
  <si>
    <t>weibliche Jugend D Bezirksklasse 1 (wJD-BK-1)</t>
  </si>
  <si>
    <t>weibliche Jugend D Bezirksklasse 2 (wJD-BK-2)</t>
  </si>
  <si>
    <t>weibliche Jugend E 4+1 Bezirksliga 1 (wJE/ BL-1)</t>
  </si>
  <si>
    <t>weibliche Jugend E 4+1 Bezirksliga 2 (wJE/ BL-2)</t>
  </si>
  <si>
    <t>weibliche Jugend E 4+1 Bezirksliga 3 (wJE/ BL-3)</t>
  </si>
  <si>
    <t>weibliche Jugend E 4+1 Bezirksklasse 1 (wJE/ BK-1)</t>
  </si>
  <si>
    <t>HSG Kochertürn/Stein 4</t>
  </si>
  <si>
    <t>weibliche Jugend E 4+1 Bezirksklasse 2 (wJE/ BK-2)</t>
  </si>
  <si>
    <t>gemischte Jugend F-3-R-2_Turnierspieltage (gJF-3-R-2)</t>
  </si>
  <si>
    <t>gemischte Jugend F-2-R-2 Turnierspieltage (gJF-2-R-2)</t>
  </si>
  <si>
    <t>Bezirksligen (HVW)</t>
  </si>
  <si>
    <t>Stände je Bezirk</t>
  </si>
  <si>
    <t>HF</t>
  </si>
  <si>
    <t>EM</t>
  </si>
  <si>
    <t>RS</t>
  </si>
  <si>
    <t>ET</t>
  </si>
  <si>
    <t>SL</t>
  </si>
  <si>
    <t>AN</t>
  </si>
  <si>
    <t>NZ</t>
  </si>
  <si>
    <t>BD</t>
  </si>
  <si>
    <t>Enz-Murr</t>
  </si>
  <si>
    <t>TSF Ditzingen 2</t>
  </si>
  <si>
    <t>CVJM Möglingen</t>
  </si>
  <si>
    <t>TSV Asperg 2</t>
  </si>
  <si>
    <t>HB Ludwigsburg 2</t>
  </si>
  <si>
    <t>SV Salamander Kornwestheim 1894 3</t>
  </si>
  <si>
    <t>HC Oppenweiler/Backnang 3</t>
  </si>
  <si>
    <t>TV Mundelsheim 2</t>
  </si>
  <si>
    <t>TV Tamm</t>
  </si>
  <si>
    <t>Handballregion Bottwar SG 3</t>
  </si>
  <si>
    <t>SG Weissach im Tal</t>
  </si>
  <si>
    <t>HB Ludwigsburg 3</t>
  </si>
  <si>
    <t>TSV Oberriexingen 1900</t>
  </si>
  <si>
    <t>SG BBM Bietigheim 4</t>
  </si>
  <si>
    <t>HSG Freiberg-Benningen-Hoheneck</t>
  </si>
  <si>
    <t>TSF Ditzingen 3</t>
  </si>
  <si>
    <t>HSG Strohgäu 2</t>
  </si>
  <si>
    <t>HC Metter-Enz 2</t>
  </si>
  <si>
    <t>TSV Bönnigheim 3</t>
  </si>
  <si>
    <t>TSF Ditzingen 4</t>
  </si>
  <si>
    <t>Handballregion Bottwar SG 4</t>
  </si>
  <si>
    <t>TSV Affalterbach</t>
  </si>
  <si>
    <t>TSV Wiernsheim</t>
  </si>
  <si>
    <t>HSG Strohgäu 3</t>
  </si>
  <si>
    <t>Männer 2. Bezirksklasse Staffel 1 (M-2BK-1)</t>
  </si>
  <si>
    <t>TSV Asperg 3</t>
  </si>
  <si>
    <t>HC Metter-Enz 3</t>
  </si>
  <si>
    <t>TV Markgröningen 2</t>
  </si>
  <si>
    <t>SV Salamander Kornwestheim 1894 4</t>
  </si>
  <si>
    <t>CVJM Möglingen 2</t>
  </si>
  <si>
    <t>Männer 2. Bezirksklasse Staffel 2 (M-2BK-2)</t>
  </si>
  <si>
    <t>HC Oppenweiler/Backnang 4</t>
  </si>
  <si>
    <t>TSV Korntal 2</t>
  </si>
  <si>
    <t>HSG Sulzbach-Murrhardt 2</t>
  </si>
  <si>
    <t>HSG Freiberg-Benningen-Hoheneck 2</t>
  </si>
  <si>
    <t>SG BBM Bietigheim 5</t>
  </si>
  <si>
    <t>EK Besigheim Handball 2</t>
  </si>
  <si>
    <t>Senioren (M40)</t>
  </si>
  <si>
    <t>Spvgg Renningen</t>
  </si>
  <si>
    <t>Frauen Bezirksliga (F-BL)</t>
  </si>
  <si>
    <t>Frauen Bezirksklasse (F-BK)</t>
  </si>
  <si>
    <t>HB Ludwigsburg 4</t>
  </si>
  <si>
    <t>SG Weissach im Tal 2</t>
  </si>
  <si>
    <t>JSG Handball Rudersberg-Weissach im Tal</t>
  </si>
  <si>
    <t>gemischte Jugend D Bezirksklasse Staffel 1 (gJD-BK-1)</t>
  </si>
  <si>
    <t>gemischte Jugend D Bezirksklasse Staffel 2 (gJD-BK-2)</t>
  </si>
  <si>
    <t>gemischte Jugend D Bezirksklasse Staffel 3 (gJD-BK-3)</t>
  </si>
  <si>
    <t>gemischte Jugend E 6+1 Staffel 1 (gJE-BOL-1)</t>
  </si>
  <si>
    <t>gemischte Jugend E Kombi  Staffel 2 (gJE-BOL-2)</t>
  </si>
  <si>
    <t>gemischte Jugend E Kombi Staffel 3 (gJE-BOL-3)</t>
  </si>
  <si>
    <t>gemischte Jugend E 4+1 Staffel 4 (gJE-BOL-4)</t>
  </si>
  <si>
    <t>gemischte Jugend E 4+1 Staffel 5 (gJE-BOL-5)</t>
  </si>
  <si>
    <t>gemischte Jugend E 4+1 Staffel 6 (gJE-BOL-6)</t>
  </si>
  <si>
    <t>gemischte Jugend E 4+1 Staffel 7 (gJE-BOL-7)</t>
  </si>
  <si>
    <t>weibliche Jugend A Bezirksoberliga (wJA-BOL)</t>
  </si>
  <si>
    <t>weibliche Jugend A Bezirksliga (wJA-BL)</t>
  </si>
  <si>
    <t>JSG Taubertal 2</t>
  </si>
  <si>
    <t>weibliche Jugend D Bezirksklasse (wJD-BK)</t>
  </si>
  <si>
    <t>weibliche Jugend E 6+1 Staffel 1 (wJE-BOL-1)</t>
  </si>
  <si>
    <t>weibliche Jugend E Kombi Staffel 2 (wJE-BOL-2)</t>
  </si>
  <si>
    <t>weibliche Jugend E 4+1 Staffel 3 (wJE-BOL-3)</t>
  </si>
  <si>
    <t>weibliche Jugend E 4+1 Staffel 4 (wJE-BOL-4)</t>
  </si>
  <si>
    <t>weibliche Jugend E 4+1 Staffel 5 (wJE-BOL-5)</t>
  </si>
  <si>
    <t>weibliche Jugend E 6+1 Staffel 6 (wJE-BOL-6)</t>
  </si>
  <si>
    <t>weibliche Jugend E 6+1 Staffel 7 (wJE-BOL-7)</t>
  </si>
  <si>
    <t>Rems-Stuttgart</t>
  </si>
  <si>
    <t>MTV Stuttgart</t>
  </si>
  <si>
    <t>SV Remshalden 2</t>
  </si>
  <si>
    <t>TSV Schmiden 1902 2</t>
  </si>
  <si>
    <t>HSG Oberer Neckar</t>
  </si>
  <si>
    <t>TV Stetten</t>
  </si>
  <si>
    <t>TV Obertürkheim</t>
  </si>
  <si>
    <t>TV Oeffingen 1897 2</t>
  </si>
  <si>
    <t>TSV Alfdorf/Lorch/Waldhausen 2</t>
  </si>
  <si>
    <t>SV Fellbach 2</t>
  </si>
  <si>
    <t>TSV Schmiden 1902 3</t>
  </si>
  <si>
    <t>HC Winnenden 2</t>
  </si>
  <si>
    <t>SV Stuttgarter Kickers</t>
  </si>
  <si>
    <t>SG Schorndorf 1846 2</t>
  </si>
  <si>
    <t>SC Korb</t>
  </si>
  <si>
    <t>MTV Stuttgart 2</t>
  </si>
  <si>
    <t>VfL Waiblingen Handball 3</t>
  </si>
  <si>
    <t>TV Bittenfeld 1898 4</t>
  </si>
  <si>
    <t>HSV Stammheim/Zuffenhausen</t>
  </si>
  <si>
    <t>TSF Welzheim</t>
  </si>
  <si>
    <t>Hbi Weilimdorf/Feuerbach 2</t>
  </si>
  <si>
    <t>HSG Cannstatt/Münster/Max-Eyth-See 2</t>
  </si>
  <si>
    <t>SV Hohenacker-Neustadt 2</t>
  </si>
  <si>
    <t>HSG Gablenberg-Gaisburg</t>
  </si>
  <si>
    <t>EK Stuttgart</t>
  </si>
  <si>
    <t>HC Winnenden 3</t>
  </si>
  <si>
    <t>SG Weinstadt 3</t>
  </si>
  <si>
    <t>SV Fellbach 3</t>
  </si>
  <si>
    <t>SF Schwaikheim 3</t>
  </si>
  <si>
    <t>SV Remshalden 3</t>
  </si>
  <si>
    <t>TV Oeffingen 1897 3</t>
  </si>
  <si>
    <t>HSG Oberer Neckar 2</t>
  </si>
  <si>
    <t>TSV Schmiden 1902 4</t>
  </si>
  <si>
    <t>HSK Urbach-Plüderhausen</t>
  </si>
  <si>
    <t>MTV Stuttgart 3</t>
  </si>
  <si>
    <t>TSV Alfdorf/Lorch/Waldhausen 3</t>
  </si>
  <si>
    <t>SG Weinstadt 4</t>
  </si>
  <si>
    <t>SG Heumaden-Sillenbuch</t>
  </si>
  <si>
    <t>HC Winnenden 4</t>
  </si>
  <si>
    <t>Hbi Weilimdorf/Feuerbach 3</t>
  </si>
  <si>
    <t>SV Heslach</t>
  </si>
  <si>
    <t>Männer 3.Bezirksklasse (M-3BK)</t>
  </si>
  <si>
    <t>Croatia Stuttgart e.V</t>
  </si>
  <si>
    <t>TSF Welzheim 2</t>
  </si>
  <si>
    <t>TV Stetten 2</t>
  </si>
  <si>
    <t>SV Hohenacker-Neustadt 3</t>
  </si>
  <si>
    <t>HSV Stammheim/Zuffenhausen 2</t>
  </si>
  <si>
    <t>MTV Stuttgart 4</t>
  </si>
  <si>
    <t>EK Stuttgart 2</t>
  </si>
  <si>
    <t>Männer 4.Bezirksklasse (M-4BK)</t>
  </si>
  <si>
    <t>SF Schwaikheim 4</t>
  </si>
  <si>
    <t>TSV Haubersbronn</t>
  </si>
  <si>
    <t>HSK Urbach-Plüderhausen 2</t>
  </si>
  <si>
    <t>TV Obertürkheim 2</t>
  </si>
  <si>
    <t>KSG Gerlingen</t>
  </si>
  <si>
    <t>HSG Oberer Neckar 3</t>
  </si>
  <si>
    <t>HSG Winterbach/Weiler 2</t>
  </si>
  <si>
    <t>SG Welzheim-Kaisersbach</t>
  </si>
  <si>
    <t>HC Schmiden/Oeffingen 3</t>
  </si>
  <si>
    <t>TSV Rudersberg</t>
  </si>
  <si>
    <t>Frauen 2. Bezirksklasse (F-2BK)</t>
  </si>
  <si>
    <t>SG Welzheim-Kaisersbach 2</t>
  </si>
  <si>
    <t>HSG Winterbach/Weiler 3</t>
  </si>
  <si>
    <t>SG Remstal</t>
  </si>
  <si>
    <t>HSC Schmiden/Oeffingen 2004 2</t>
  </si>
  <si>
    <t>Team Stuttgart 3</t>
  </si>
  <si>
    <t>HSG Gablenberg-Gaisburg 2</t>
  </si>
  <si>
    <t>gemischte Jugend D Bezirksklasse (gJD-BK)</t>
  </si>
  <si>
    <t>gemischte Jugend D 2. Bezirksklasse (gJD-2BK)</t>
  </si>
  <si>
    <t>SG Remstal 2</t>
  </si>
  <si>
    <t>gemischte Jugend D 3. Bezirksklasse (gJD-3BK)</t>
  </si>
  <si>
    <t>SG Heumaden-Sillenbuch 2</t>
  </si>
  <si>
    <t>SC Korb 2</t>
  </si>
  <si>
    <t>weibliche Jugend D 2. Bezirksklasse (wJD-2BK)</t>
  </si>
  <si>
    <t>gemischte Jugend E 6+1 Endrunde (gJE6+1/ER)</t>
  </si>
  <si>
    <t>gemischte Jugend E 6+1 Staffel 1 (gJE6+1/1)</t>
  </si>
  <si>
    <t>gemischte Jugend E 6+1 Staffel 2 (gJE6+1/2)</t>
  </si>
  <si>
    <t>gemischte Jugend E 6+1 Kombi Staffel 3 (gJE6+1/3)</t>
  </si>
  <si>
    <t>gemischte Jugend E 4+1 Kombi Staffel 3 (gJE4+1/3)</t>
  </si>
  <si>
    <t>gemischte Jugend E 6+1 Kombi Staffel 4 (gJE6+1/4)</t>
  </si>
  <si>
    <t>gemischte Jugend E 4+1 Kombi Staffel 4 (gJE4+1/4)</t>
  </si>
  <si>
    <t>gemischte Jugend E 6+1 Kombi Staffel 5 (gJE6+1/5)</t>
  </si>
  <si>
    <t>gemischte Jugend E 4+1 Kombi Staffel 5 (gJE4+1/5)</t>
  </si>
  <si>
    <t>gemischte Jugend E 4+1 Staffel 6 (gJE4+1/6)</t>
  </si>
  <si>
    <t>gemischte Jugend E 4+1 Staffel 7 (gJE4+1/7)</t>
  </si>
  <si>
    <t>gemischte Jugend E 4+1 Staffel 8 (gJE4+1/8)</t>
  </si>
  <si>
    <t>weibliche Jugend E 6+1 Kombi Staffel 1 (wJE6+1/1)</t>
  </si>
  <si>
    <t>weibliche Jugend E 4+1 Kombi Staffel 1 (wJE4+1/1)</t>
  </si>
  <si>
    <t>weibliche Jugend E 6+1 Kombi Staffel 2 (wJE6+1/2)</t>
  </si>
  <si>
    <t>weibliche Jugend E 4+1 Kombi Staffel 2 (wJE4+1/2)</t>
  </si>
  <si>
    <t>weibliche Jugend E 4+1 Staffel 3 (wJE4+1/3)</t>
  </si>
  <si>
    <t>gemischte Jugend F Bezirksoberliga Staffel 1 (gJF-1)</t>
  </si>
  <si>
    <t>gemischte Jugend F Bezirksoberliga Staffel 2 (gJF-2)</t>
  </si>
  <si>
    <t>gemischte Jugend F Bezirksoberliga Staffel 3 (gJF-3)</t>
  </si>
  <si>
    <t>gemischte Jugend F Bezirksoberliga Staffel 4 (gJF-4)</t>
  </si>
  <si>
    <t>gemischte Jugend F Bezirksoberliga Staffel 5 (gJF-5)</t>
  </si>
  <si>
    <t>gemischte Jugend F Bezirksoberliga Staffel 6 (gJF-6)</t>
  </si>
  <si>
    <t>gemischte Jugend F Bezirksoberliga Staffel 7 (gJF-7)</t>
  </si>
  <si>
    <t>gemischte Jugend F Bezirksoberliga Staffel 8 (gJF-8)</t>
  </si>
  <si>
    <t>gemischte Jugend F Bezirksoberliga Staffel 9 (gJF-9)</t>
  </si>
  <si>
    <t>Esslingen-Teck</t>
  </si>
  <si>
    <t>TSV Neuhausen/F. 1898 2</t>
  </si>
  <si>
    <t>TSV Denkendorf 2</t>
  </si>
  <si>
    <t>TSV Weilheim</t>
  </si>
  <si>
    <t>TSV Wolfschlugen 2</t>
  </si>
  <si>
    <t>TSV Grabenstetten 1913</t>
  </si>
  <si>
    <t>tus Stuttgart</t>
  </si>
  <si>
    <t>HSG Ostfildern 2</t>
  </si>
  <si>
    <t>SG Hegensberg-Liebersbronn 2</t>
  </si>
  <si>
    <t>SKV Unterensingen 2</t>
  </si>
  <si>
    <t>HC Wernau</t>
  </si>
  <si>
    <t>TV Plochingen 2</t>
  </si>
  <si>
    <t>TSV Deizisau 2</t>
  </si>
  <si>
    <t>TEAM Esslingen 2</t>
  </si>
  <si>
    <t>TV Reichenbach 2</t>
  </si>
  <si>
    <t>SV Vaihingen</t>
  </si>
  <si>
    <t>HSG Owen-Lenningen 2</t>
  </si>
  <si>
    <t>TG Nürtingen</t>
  </si>
  <si>
    <t>TV Altbach</t>
  </si>
  <si>
    <t>TSV Grabenstetten 1913 2</t>
  </si>
  <si>
    <t>TSV Weilheim 2</t>
  </si>
  <si>
    <t>TSV Köngen 2</t>
  </si>
  <si>
    <t>HB Filderstadt</t>
  </si>
  <si>
    <t>HT Uhingen-Holzhausen 2</t>
  </si>
  <si>
    <t>HSG Ermstal 2</t>
  </si>
  <si>
    <t>HSG Leinfelden-Echterdingen 2</t>
  </si>
  <si>
    <t>TSV Neuhausen/F. 1898 3</t>
  </si>
  <si>
    <t>EK Bernhausen 2</t>
  </si>
  <si>
    <t>SG Hegensberg-Liebersbronn 3</t>
  </si>
  <si>
    <t>HSG Ebersbach/Bünzwangen 2</t>
  </si>
  <si>
    <t>tus Stuttgart 2</t>
  </si>
  <si>
    <t>TG Nürtingen 2</t>
  </si>
  <si>
    <t>Männer 2 Bezirksklasse (M-2BK)</t>
  </si>
  <si>
    <t>TSV Zizishausen 2</t>
  </si>
  <si>
    <t>TV Reichenbach 3</t>
  </si>
  <si>
    <t>HSG Ermstal 3</t>
  </si>
  <si>
    <t>TSV Neckartenzlingen 2</t>
  </si>
  <si>
    <t>VfL Kirchheim</t>
  </si>
  <si>
    <t>TSV Denkendorf 3</t>
  </si>
  <si>
    <t>TEAM Esslingen 3</t>
  </si>
  <si>
    <t>TSV Grabenstetten 1913 3</t>
  </si>
  <si>
    <t>TSG Münsingen</t>
  </si>
  <si>
    <t>TSV Wolfschlugen 3</t>
  </si>
  <si>
    <t>HSG Ostfildern 3</t>
  </si>
  <si>
    <t>TSV Deizisau 3</t>
  </si>
  <si>
    <t>Männer 3 Bezirksklasse (M-3BK)</t>
  </si>
  <si>
    <t>HSG Owen-Lenningen 3</t>
  </si>
  <si>
    <t>TV Altbach 2</t>
  </si>
  <si>
    <t>TV Plochingen 3</t>
  </si>
  <si>
    <t>SV Vaihingen 2</t>
  </si>
  <si>
    <t>HB Filderstadt 2</t>
  </si>
  <si>
    <t>TSV Köngen 3</t>
  </si>
  <si>
    <t>SKV Unterensingen 3</t>
  </si>
  <si>
    <t>TB Neuffen 2</t>
  </si>
  <si>
    <t>HSG Ebersbach/Bünzwangen 3</t>
  </si>
  <si>
    <t>HC Wernau 2</t>
  </si>
  <si>
    <t>HSG Leinfelden-Echterdingen 3</t>
  </si>
  <si>
    <t>TV Plieningen</t>
  </si>
  <si>
    <t>HT Uhingen-Holzhausen 3</t>
  </si>
  <si>
    <t>Männer Senioren (Ü40) (M40)</t>
  </si>
  <si>
    <t>EZ-Pokal der Esslinger Zeitung M Gruppe 1 (M-EZPok-1)</t>
  </si>
  <si>
    <t>EZ-Pokal der Esslinger Zeitung M-Gruppe 2 (M-EZPok-2)</t>
  </si>
  <si>
    <t>EZ-Pokal der Esslinger Zeitung M Gruppe Endrunde (M-EZPok-ER)</t>
  </si>
  <si>
    <t>EZ-Pokal der Esslinger Zeitung M Gruppe Endrunde 2 (M-EZPk-ER2)</t>
  </si>
  <si>
    <t>EZ-Pokal der Esslinger Zeitung F Gruppe 1 (F-EZPok-1)</t>
  </si>
  <si>
    <t>EZ-Pokal der Esslinger Zeitung F Gruppe 2 (F-EZPok-2)</t>
  </si>
  <si>
    <t>EZ-Pokal der Esslinger Zeitung F Gruppe Endrunde (F-EZPok-ER)</t>
  </si>
  <si>
    <t>Rot-Weiss Neckar</t>
  </si>
  <si>
    <t>männliche Jugend B Bezirksklasse (mJB-BK)</t>
  </si>
  <si>
    <t>SG Untere Fils 2</t>
  </si>
  <si>
    <t>Jugendhandball-Akademie Neuhausen-Ostfildern 3</t>
  </si>
  <si>
    <t>Jugendhandball-Akademie Neuhausen-Ostfildern 4</t>
  </si>
  <si>
    <t>Rot-Weiss Neckar 2</t>
  </si>
  <si>
    <t>männliche Jugend C 2. Bezirksklasse (mJC-2BK)</t>
  </si>
  <si>
    <t>JSG Stuttgart Waldau 2</t>
  </si>
  <si>
    <t>Jugendhandball-Akademie Neuhausen-Ostfildern 5</t>
  </si>
  <si>
    <t>SG Untere Fils 3</t>
  </si>
  <si>
    <t>VfL Kirchheim 2</t>
  </si>
  <si>
    <t>gemischte Jugend E St. 1 6+1 (gJE-1 6+1)</t>
  </si>
  <si>
    <t>gemischte Jugend E St. 2  6+1 (gJE-2 6+1)</t>
  </si>
  <si>
    <t>gemischte Jugend E St. 1 4+1 (gJE-1 4+1)</t>
  </si>
  <si>
    <t>gemischte Jugend E St. 2 4+1 (gJE-2 4+1)</t>
  </si>
  <si>
    <t>gemischte Jugend E Staffel 3 (gJE-3)</t>
  </si>
  <si>
    <t>gemischte Jugend E Staffel 4 (gJE-4)</t>
  </si>
  <si>
    <t>gemischte Jugend E Staffel 5 (gJE-5)</t>
  </si>
  <si>
    <t>gemischte Jugend E Staffel 6 (gJE-6)</t>
  </si>
  <si>
    <t>gemischte Jugend E Staffel 7 (gJE-7)</t>
  </si>
  <si>
    <t>gemischte Jugend E Staffel 8 (gJE-8)</t>
  </si>
  <si>
    <t>SG Untere Fils 4</t>
  </si>
  <si>
    <t>TSV Weilheim 3</t>
  </si>
  <si>
    <t>gemischte Jugend E Staffel 9 (gJE-9)</t>
  </si>
  <si>
    <t>TB Neuffen 3</t>
  </si>
  <si>
    <t>HSG Owen-Lenningen 4</t>
  </si>
  <si>
    <t>HSG Ermstal 4</t>
  </si>
  <si>
    <t>gemischte Jugend F (4+1) Staffel 1 (gJF-1)</t>
  </si>
  <si>
    <t>gemischte Jugend F Staffel 2 (gJF-2)</t>
  </si>
  <si>
    <t>gemischte Jugend F Staffel 3 (gJF-3)</t>
  </si>
  <si>
    <t>gemischte Jugend F Staffel 4 (gJF-4)</t>
  </si>
  <si>
    <t>gemischte Jugend F Staffel 5 (gJF-5)</t>
  </si>
  <si>
    <t>gemischte Jugend F Staffel 6 (gJF-6)</t>
  </si>
  <si>
    <t>gemischte Jugend F (3+1) Staffel 7 (gJF-7)</t>
  </si>
  <si>
    <t>gemischte Jugend F (3+1) Staffel 8 (gJF-8)</t>
  </si>
  <si>
    <t>gemischte Jugend F (3+1) Staffel 9 (gJF-9)</t>
  </si>
  <si>
    <t>gemischte Jugend F (3+1) Staffel 10 (gJF-10)</t>
  </si>
  <si>
    <t>TV Nellingen 3</t>
  </si>
  <si>
    <t>TV Plieningen 2</t>
  </si>
  <si>
    <t>weibliche Jugend E St. 1 6+1 (wJE-1 6+1)</t>
  </si>
  <si>
    <t>weibliche Jugend E St. 1 4+1 (wJE-1 4+1)</t>
  </si>
  <si>
    <t>weibliche Jugend E Staffel 2 (wJE-2)</t>
  </si>
  <si>
    <t>weibliche Jugend E Staffel 3 (wJE-3)</t>
  </si>
  <si>
    <t>weibliche Jugend E Staffel 4 (wJE-4)</t>
  </si>
  <si>
    <t>weibliche Jugend E Staffel 5 (wJE-5)</t>
  </si>
  <si>
    <t>weibliche Jugend E Staffel 6 (wJE-6)</t>
  </si>
  <si>
    <t>weibliche Jugend F Staffel 1 (wJF-1)</t>
  </si>
  <si>
    <t>weibliche Jugend F (3+1) Staffel 2 (wJF-2)</t>
  </si>
  <si>
    <t>Stauferland</t>
  </si>
  <si>
    <t>TV Steinheim/A.</t>
  </si>
  <si>
    <t>Kuchen-Gingen-Süssen Handball</t>
  </si>
  <si>
    <t>TV Altenstadt</t>
  </si>
  <si>
    <t>SG Hofen/Hüttlingen 2</t>
  </si>
  <si>
    <t>TV Jahn Göppingen</t>
  </si>
  <si>
    <t>Heidenheimer SB</t>
  </si>
  <si>
    <t>TSV Bartenbach 2</t>
  </si>
  <si>
    <t>HSG Oberkochen/Königsbronn 2</t>
  </si>
  <si>
    <t>HSG Winzingen-Wißgoldingen-Donzdorf 2</t>
  </si>
  <si>
    <t>HSG Bargau/Bettringen 2</t>
  </si>
  <si>
    <t>1. Heubacher Handballverein</t>
  </si>
  <si>
    <t>HSG Wangen/Börtlingen</t>
  </si>
  <si>
    <t>TV Brenz</t>
  </si>
  <si>
    <t>Aalener Sportallianz</t>
  </si>
  <si>
    <t>SG Herbrechtingen-Bolheim 2</t>
  </si>
  <si>
    <t>TV Altenstadt 2</t>
  </si>
  <si>
    <t>TS Göppingen</t>
  </si>
  <si>
    <t>TSG Giengen/Br. 1861</t>
  </si>
  <si>
    <t>TSG Eislingen</t>
  </si>
  <si>
    <t>SG Lauterstein 3</t>
  </si>
  <si>
    <t>TV Treffelhausen 2</t>
  </si>
  <si>
    <t>Männer Bezirksklasse Staffel 1 (M-BK-St1)</t>
  </si>
  <si>
    <t>MSG DJK Göppingen/TV Holzheim</t>
  </si>
  <si>
    <t>TG Geislingen 2</t>
  </si>
  <si>
    <t>Kuchen-Gingen-Süssen Handball 2</t>
  </si>
  <si>
    <t>TSV Heiningen 1892 3</t>
  </si>
  <si>
    <t>TSV Bartenbach 3</t>
  </si>
  <si>
    <t>TV Schlat</t>
  </si>
  <si>
    <t>HSG Winzingen-Wißgoldingen-Donzdorf 3</t>
  </si>
  <si>
    <t>TSG Eislingen 2</t>
  </si>
  <si>
    <t>Männer Bezirksklasse Staffel 2 (M-BK-St2)</t>
  </si>
  <si>
    <t>HSG Bargau/Bettringen 3</t>
  </si>
  <si>
    <t>Kuchen-Gingen-Süssen Handball 3</t>
  </si>
  <si>
    <t>SG Hofen/Hüttlingen 3</t>
  </si>
  <si>
    <t>TSG Schnaitheim 2</t>
  </si>
  <si>
    <t>1. Heubacher Handballverein 2</t>
  </si>
  <si>
    <t>MSG DJK Göppingen/TV Holzheim 2</t>
  </si>
  <si>
    <t>TV Treffelhausen 3</t>
  </si>
  <si>
    <t>TV Steinheim/A. 2</t>
  </si>
  <si>
    <t>Männer Bezirksklasse Staffel 3 (M-BK-St3)</t>
  </si>
  <si>
    <t>TSG Giengen/Br. 1861 2</t>
  </si>
  <si>
    <t>HSG Oberkochen/Königsbronn 3</t>
  </si>
  <si>
    <t>Aalener Sportallianz 2</t>
  </si>
  <si>
    <t>TSG Schnaitheim 3</t>
  </si>
  <si>
    <t>SG Hofen/Hüttlingen 4</t>
  </si>
  <si>
    <t>Heidenheimer SB 2</t>
  </si>
  <si>
    <t>TSV Dettingen/A.</t>
  </si>
  <si>
    <t>TV Brenz 2</t>
  </si>
  <si>
    <t>FSG Altenstadt/Geislingen</t>
  </si>
  <si>
    <t>TV Mögglingen</t>
  </si>
  <si>
    <t>SG Lauterstein/Treffelhausen/Böhmenkirch 2</t>
  </si>
  <si>
    <t>FSG Altenstadt/Geislingen 2</t>
  </si>
  <si>
    <t>Frauen Bezirksklasse Staffel 1 (F-BK-St1)</t>
  </si>
  <si>
    <t>FSG Giengen-Brenz 2</t>
  </si>
  <si>
    <t>Frauen Bezirksklasse Staffel 2 (F-BK-St2)</t>
  </si>
  <si>
    <t>HSG Winzingen-Wißgoldingen-Donzdorf 4</t>
  </si>
  <si>
    <t>SG Lauterstein/Treffelhausen/Böhmenkirch 3</t>
  </si>
  <si>
    <t>Frisch Auf Göppingen 3</t>
  </si>
  <si>
    <t>JSG Brenztal</t>
  </si>
  <si>
    <t>SG Heidenheim-Steinheim</t>
  </si>
  <si>
    <t>männliche Jugend C Bezirksliga Staffel 1 (mJC-BL-St1)</t>
  </si>
  <si>
    <t>männliche Jugend C Bezirksliga Staffel 2 (mJC-BL-St2)</t>
  </si>
  <si>
    <t>JSG Göppingen</t>
  </si>
  <si>
    <t>gemischte Jugend D Bezirksklasse Staffel 1 (gJD-BK-St1)</t>
  </si>
  <si>
    <t>JSG Rosenstein</t>
  </si>
  <si>
    <t>gemischte Jugend D Bezirksklasse Staffel 2 (gJD-BK-St2)</t>
  </si>
  <si>
    <t>TV Rechberghausen</t>
  </si>
  <si>
    <t>weibliche Jugend D Bezirksliga Staffel 1 (wJD-BL-St1)</t>
  </si>
  <si>
    <t>SG Heidenheim-Steinheim 2</t>
  </si>
  <si>
    <t>weibliche Jugend D Bezirksliga Staffel 2 (wJD-BL-St2)</t>
  </si>
  <si>
    <t>Handball Team Staufen 2</t>
  </si>
  <si>
    <t>Achalm-Nagold</t>
  </si>
  <si>
    <t>TV 1893 Neuhausen/E. 2</t>
  </si>
  <si>
    <t>HSG Böblingen/Sindelfingen 2</t>
  </si>
  <si>
    <t>TV Großengstingen</t>
  </si>
  <si>
    <t>SG H2Ku Herrenberg 3</t>
  </si>
  <si>
    <t>SV Magstadt</t>
  </si>
  <si>
    <t>TSG Reutlingen</t>
  </si>
  <si>
    <t>SG Ober-/Unterhausen 2</t>
  </si>
  <si>
    <t>SG AmmerGäu</t>
  </si>
  <si>
    <t>TSV Altensteig 2</t>
  </si>
  <si>
    <t>TSV Schönaich</t>
  </si>
  <si>
    <t>TV 1893 Neuhausen/E. 3</t>
  </si>
  <si>
    <t>Spvgg Mössingen 2</t>
  </si>
  <si>
    <t>VfL Pfullingen 3</t>
  </si>
  <si>
    <t>SV Leonberg/Eltingen 2</t>
  </si>
  <si>
    <t>SG Aidlingen-Ehningen</t>
  </si>
  <si>
    <t>Spvgg Renningen 2</t>
  </si>
  <si>
    <t>HSG Böblingen/Sindelfingen 3</t>
  </si>
  <si>
    <t>SG AmmerGäu 2</t>
  </si>
  <si>
    <t>HSG Schönbuch 2</t>
  </si>
  <si>
    <t>SG Hirsau/Calw/Bad Liebenzell 2</t>
  </si>
  <si>
    <t>TV 1861 Rottenburg</t>
  </si>
  <si>
    <t>HSG Schönbuch 3</t>
  </si>
  <si>
    <t>TV Großengstingen 2</t>
  </si>
  <si>
    <t>SG AmmerGäu 3</t>
  </si>
  <si>
    <t>Spvgg Mössingen 3</t>
  </si>
  <si>
    <t>TSV Altensteig 3</t>
  </si>
  <si>
    <t>SV Magstadt 2</t>
  </si>
  <si>
    <t>TSV Betzingen 2</t>
  </si>
  <si>
    <t>SKV Rutesheim</t>
  </si>
  <si>
    <t>TSG Reutlingen 2</t>
  </si>
  <si>
    <t>TSV 1848 Eningen u.A.</t>
  </si>
  <si>
    <t>TSV Schönaich 2</t>
  </si>
  <si>
    <t>SG Tübingen 2</t>
  </si>
  <si>
    <t>SG Ober-/Unterhausen 3</t>
  </si>
  <si>
    <t>SV Leonberg/Eltingen 3</t>
  </si>
  <si>
    <t>SG Hirsau/Calw/Bad Liebenzell 3</t>
  </si>
  <si>
    <t>SG Aidlingen-Ehningen 2</t>
  </si>
  <si>
    <t>HSG Böblingen/Sindelfingen 4</t>
  </si>
  <si>
    <t>HSG Stuttgarter Kickers/TuS Metzingen 4</t>
  </si>
  <si>
    <t>SKV Rutesheim 2</t>
  </si>
  <si>
    <t>männliche A Jugend Bezirksoberliga (mJA-BOL)</t>
  </si>
  <si>
    <t>HandballTeam Heckengäu</t>
  </si>
  <si>
    <t>HandballTeam Heckengäu 2</t>
  </si>
  <si>
    <t>SG Freudenstadt/Baiersbronn</t>
  </si>
  <si>
    <t>HandballTeam Heckengäu 3</t>
  </si>
  <si>
    <t>gemischte Jugend E 6+1 Staffel 1 (gJE-6+1/1)</t>
  </si>
  <si>
    <t>TV Pfalzgrafenweiler</t>
  </si>
  <si>
    <t>gemischte Jugend E 6+1 Staffel 2 (gJE-6+1/2)</t>
  </si>
  <si>
    <t>gemischte Jugend E  6+1 Staffel 3 (gJE-6+1/3)</t>
  </si>
  <si>
    <t>gemischte Jugend E 6+1 Staffel 4 (gJE-6+1/4)</t>
  </si>
  <si>
    <t>gemischte Jugend E 6+1 Staffel 5 (gJE-6+1/5)</t>
  </si>
  <si>
    <t>gemischte Jugend E 4+1 Staffel 1 (gJE 4+1/1)</t>
  </si>
  <si>
    <t>gemischte Jugend E 4+1 Staffel  2 (gJE-4+1/2)</t>
  </si>
  <si>
    <t>gemischte Jugend E 4+1 Staffel 3 (gJE-4+1/3)</t>
  </si>
  <si>
    <t>gemischte Jugend E 4+1 Staffel 4 (gJE-4+1/4)</t>
  </si>
  <si>
    <t>SG H2Ku Herrenberg 4</t>
  </si>
  <si>
    <t>HSG Schönbuch 4</t>
  </si>
  <si>
    <t>gemischte Jugend E 4+1 Staffel 5 (gJE-4+1/5)</t>
  </si>
  <si>
    <t>SG H2Ku Herrenberg 5</t>
  </si>
  <si>
    <t>gemischte Jugend E 4+1 Staffel 6 (gJE-4+1/6)</t>
  </si>
  <si>
    <t>SG H2Ku Herrenberg 6</t>
  </si>
  <si>
    <t>SG H2Ku Herrenberg 7</t>
  </si>
  <si>
    <t>gemischte Jugend E 4+1 Staffel 7 (gJE-4+1/7)</t>
  </si>
  <si>
    <t>gemischte Jugend E 4+1 Staffel 8 (gJE-4+1/8)</t>
  </si>
  <si>
    <t>weibliche Jugend C Bezirksliga Staffel 1 (wJC-BL-1)</t>
  </si>
  <si>
    <t>weibliche Jugend C Bezirksliga Staffel 2 (wJC-BL-2)</t>
  </si>
  <si>
    <t>TSV Neuhengstett</t>
  </si>
  <si>
    <t>weibliche Jugend D Bezirksliga Staffel 1 (wJD-BL-1)</t>
  </si>
  <si>
    <t>weibliche Jugend D Bezirksliga Staffel 2 (wJD-BL-2)</t>
  </si>
  <si>
    <t>weibliche Jugend D Bezirksklasse Staffel 1 (wJD-BK-1)</t>
  </si>
  <si>
    <t>weibliche Jugend D Bezirksklasse Staffel 2 (wJD-BK-2)</t>
  </si>
  <si>
    <t>Weibliche Jugend E 6+1 (wJE 6+1)</t>
  </si>
  <si>
    <t>weibliche Jugend E 4+1 Staffel 1 (wJE-4+1/1)</t>
  </si>
  <si>
    <t>weibliche Jugend E 4+1 Staffel 2 (wJE-4+1/2)</t>
  </si>
  <si>
    <t>weibliche Jugend E 4+1 Staffel 3 (wJE-4+1/3)</t>
  </si>
  <si>
    <t>weibliche Jugend E 4+1 Staffel 4 (wJE-4+1/4)</t>
  </si>
  <si>
    <t>gemischte Jugend F Fortgeschrittene  Staffel 1 (gF-F-1)</t>
  </si>
  <si>
    <t>gemischte Jugend F Fortgeschrittene  Staffel 2 (gF-F-2)</t>
  </si>
  <si>
    <t>gemischte Jugend F Anfänger Staffel 1 (gF-A-1)</t>
  </si>
  <si>
    <t>gemischte Jugend F Anfänger Staffel 2 (gF-A-2)</t>
  </si>
  <si>
    <t>gemischte Jugend F Anfänger Staffel 3 (gF-A-3)</t>
  </si>
  <si>
    <t>gemischte Jugend F Anfänger Staffel 4 (gF-A-4)</t>
  </si>
  <si>
    <t>gemischte Jugend F Anfänger Staffel 5 (gF-A-5)</t>
  </si>
  <si>
    <t>gemischte Jugend F Anfänger Staffel 6 (gF-A-6)</t>
  </si>
  <si>
    <t>gemischte Jugend F Anfänger Staffel 7 (gF-A-7)</t>
  </si>
  <si>
    <t>Minis  Staffel 1 (Minis-1)</t>
  </si>
  <si>
    <t>Minis  Staffel 2 (Minis-2)</t>
  </si>
  <si>
    <t>Minis  Staffel 3 (Minis-3)</t>
  </si>
  <si>
    <t>Minis  Staffel 4 (Minis-4)</t>
  </si>
  <si>
    <t>Neckar-Zollern</t>
  </si>
  <si>
    <t>TV Weilstetten 2</t>
  </si>
  <si>
    <t>HK Ostdorf/Geislingen</t>
  </si>
  <si>
    <t>VfH 87 Schwenningen</t>
  </si>
  <si>
    <t>SG Dunningen/Schramberg</t>
  </si>
  <si>
    <t>TV 1905 Streichen</t>
  </si>
  <si>
    <t>HSG Rietheim-Weilheim</t>
  </si>
  <si>
    <t>HSG Albstadt 2</t>
  </si>
  <si>
    <t>TV Onstmettingen</t>
  </si>
  <si>
    <t>HSG Baar 2</t>
  </si>
  <si>
    <t>TG Schömberg 2</t>
  </si>
  <si>
    <t>HSG Rottweil 2</t>
  </si>
  <si>
    <t>TV Weilstetten 3</t>
  </si>
  <si>
    <t>HC Frittlingen-Balgheim-Neufra</t>
  </si>
  <si>
    <t>TG 1859 Schwenningen</t>
  </si>
  <si>
    <t>TV Aixheim 2</t>
  </si>
  <si>
    <t>TV Spaichingen 2</t>
  </si>
  <si>
    <t>SG Dunningen/Schramberg 2</t>
  </si>
  <si>
    <t>TSV Burladingen</t>
  </si>
  <si>
    <t>HSG Rietheim-Weilheim 2</t>
  </si>
  <si>
    <t>HSG Baar 3</t>
  </si>
  <si>
    <t>HSG Hossingen-Meßstetten 2</t>
  </si>
  <si>
    <t>HK Ostdorf/Geislingen 2</t>
  </si>
  <si>
    <t>HSG Albstadt 3</t>
  </si>
  <si>
    <t>TV Spaichingen 3</t>
  </si>
  <si>
    <t>VfH 87 Schwenningen 2</t>
  </si>
  <si>
    <t>TV Hechingen</t>
  </si>
  <si>
    <t>HSG Fridingen/Mühlheim 3</t>
  </si>
  <si>
    <t>SG Dunningen/Schramberg 3</t>
  </si>
  <si>
    <t>Männer 2. Bezirksklasse (M-2BK)</t>
  </si>
  <si>
    <t>TV Onstmettingen 2</t>
  </si>
  <si>
    <t>HC Frittlingen-Balgheim-Neufra 2</t>
  </si>
  <si>
    <t>HK Ostdorf/Geislingen 3</t>
  </si>
  <si>
    <t>TSV Stetten a.k.M.</t>
  </si>
  <si>
    <t>TV 1905 Streichen 2</t>
  </si>
  <si>
    <t>HSG Neckartal 2</t>
  </si>
  <si>
    <t>HWB Handball Winterlingen-Bitz 2</t>
  </si>
  <si>
    <t>Männer Bezirkspokal (M-Pok-B)</t>
  </si>
  <si>
    <t>männliche Jugend A Bezirksoberliga Staffel 1 (mJA-BOL-1)</t>
  </si>
  <si>
    <t>JSG Balingen-Weilstetten 2</t>
  </si>
  <si>
    <t>männliche Jugend A Bezirksoberliga Staffel 2 (mJA-BOL-2)</t>
  </si>
  <si>
    <t>männliche Jugend C Bezirksliga Staffel 1 (mJC-BL-1)</t>
  </si>
  <si>
    <t>männliche Jugend C Bezirksliga Staffel 2 (mJC-BL-2)</t>
  </si>
  <si>
    <t>TV Hechingen 2</t>
  </si>
  <si>
    <t>gemischte Jugend E 4+1 Staffel 1 (gJE4+1/1)</t>
  </si>
  <si>
    <t>gemischte Jugend E 4+1 Staffel 2 (gJE4+1/2)</t>
  </si>
  <si>
    <t>gemischte Jugend E 4+1 Staffel 3 (gJE4+1/3)</t>
  </si>
  <si>
    <t>gemischte Jugend E 4+1 Staffel 4 (gJE4+1/4)</t>
  </si>
  <si>
    <t>gemischte Jugend E 4+1 Staffel 5 (gJE4+1/5)</t>
  </si>
  <si>
    <t>gemischte Jugend F Staffel 1 (gJF-1)</t>
  </si>
  <si>
    <t>gemischte Jugend F Staffel 7 (gJF-7)</t>
  </si>
  <si>
    <t>HSG Schwenningen</t>
  </si>
  <si>
    <t>Frauen Bezirkspokal (F-Pok-B)</t>
  </si>
  <si>
    <t>weibliche Jugend A Bezirksoberliga Staffel 1 (wJA-BOL-1)</t>
  </si>
  <si>
    <t>weibliche Jugend A Bezirksoberliga Staffel 2 (wJA-BOL-2)</t>
  </si>
  <si>
    <t>TV Pfullendorf</t>
  </si>
  <si>
    <t>HSC Radolfzell</t>
  </si>
  <si>
    <t>HSG Oberer Hegau</t>
  </si>
  <si>
    <t>TG 1859 Schwenningen 2</t>
  </si>
  <si>
    <t>weibliche Jugend E 4+1 Staffel 1 (wJE4+1/1)</t>
  </si>
  <si>
    <t>weibliche Jugend E 4+1 Staffel 2 (wJE4+1/2)</t>
  </si>
  <si>
    <t>Minis Staffel 1 (Minis 1)</t>
  </si>
  <si>
    <t>Minis Staffel 2 (Minis 2)</t>
  </si>
  <si>
    <t>Minis Staffel 3 (Minis 3)</t>
  </si>
  <si>
    <t>Minis Staffel 4 (Minis 4)</t>
  </si>
  <si>
    <t>Bodensee-Donau</t>
  </si>
  <si>
    <t>MTG Wangen 2</t>
  </si>
  <si>
    <t>TSV Lindau</t>
  </si>
  <si>
    <t>Bregenz Handball 2</t>
  </si>
  <si>
    <t>HSG Friedrichshafen-Fischbach</t>
  </si>
  <si>
    <t>HSG Langenau/Elchingen 2</t>
  </si>
  <si>
    <t>SG Ulm &amp; Wiblingen</t>
  </si>
  <si>
    <t>TV Gerhausen 1900 2</t>
  </si>
  <si>
    <t>TSG 1848 Ehingen/D.</t>
  </si>
  <si>
    <t>TS Dornbirn</t>
  </si>
  <si>
    <t>SC Vöhringen 2</t>
  </si>
  <si>
    <t>HV Rot-Weiß Laupheim 2</t>
  </si>
  <si>
    <t>MTG Wangen 3</t>
  </si>
  <si>
    <t>TSV 1899 Blaustein 2</t>
  </si>
  <si>
    <t>TSG Söflingen 3</t>
  </si>
  <si>
    <t>TSG 1847 Leutkirch</t>
  </si>
  <si>
    <t>HSG Langenargen-Tettnang</t>
  </si>
  <si>
    <t>Männer Bezirksklasse Bodensee (M-BK-B)</t>
  </si>
  <si>
    <t>Alpla HC Hard 2</t>
  </si>
  <si>
    <t>BW Feldkirch 2</t>
  </si>
  <si>
    <t>SG Ailingen-Kluftern</t>
  </si>
  <si>
    <t>TV Weingarten Handball 2</t>
  </si>
  <si>
    <t>HSG Oberstaufen-Lindenberg</t>
  </si>
  <si>
    <t>HC Hohenems 2</t>
  </si>
  <si>
    <t>HC LJG Vogt</t>
  </si>
  <si>
    <t>Männer Bezirksklasse Donau (M-BK-D)</t>
  </si>
  <si>
    <t>HSG Illertal</t>
  </si>
  <si>
    <t>TG Biberach 2</t>
  </si>
  <si>
    <t>HSG Langenau/Elchingen 3</t>
  </si>
  <si>
    <t>SC Lehr 2</t>
  </si>
  <si>
    <t>SV 1923 Lonsee</t>
  </si>
  <si>
    <t>TSV Laichingen</t>
  </si>
  <si>
    <t>TG 1848 Bad Waldsee</t>
  </si>
  <si>
    <t>Männer 2. Bezirksklasse Bodensee (M-2BK-B)</t>
  </si>
  <si>
    <t>HSG Langenargen-Tettnang 2</t>
  </si>
  <si>
    <t>HC Lustenau 2</t>
  </si>
  <si>
    <t>TSV 1848 Bad Saulgau 3</t>
  </si>
  <si>
    <t>SG Ailingen-Kluftern 2</t>
  </si>
  <si>
    <t>HcB Lauterach 2</t>
  </si>
  <si>
    <t>Männer 2. Bezirksklasse Donau (M-2BK-D)</t>
  </si>
  <si>
    <t>HSG Langenau/Elchingen 4</t>
  </si>
  <si>
    <t>TV Gerhausen 1900 3</t>
  </si>
  <si>
    <t>TSG Söflingen 4</t>
  </si>
  <si>
    <t>TSV Laichingen 2</t>
  </si>
  <si>
    <t>TSG 1848 Ehingen/D. 2</t>
  </si>
  <si>
    <t>SG Burlafingen/PSV Ulm 2</t>
  </si>
  <si>
    <t>Männer 2. Bezirksklasse Schussen (M-2BK-S)</t>
  </si>
  <si>
    <t>TSB 1847 Ravensburg 2</t>
  </si>
  <si>
    <t>SV Uttenweiler</t>
  </si>
  <si>
    <t>TV Weingarten Handball 3</t>
  </si>
  <si>
    <t>TSV 1848 Bad Saulgau 2</t>
  </si>
  <si>
    <t>SV Bad Buchau</t>
  </si>
  <si>
    <t>HSG Langenargen-Tettnang 3</t>
  </si>
  <si>
    <t>TSF Ludwigsfeld</t>
  </si>
  <si>
    <t>TSG Ailingen</t>
  </si>
  <si>
    <t>SG Argental 2</t>
  </si>
  <si>
    <t>SV Tannau</t>
  </si>
  <si>
    <t>SG Schemmerhofen/Uttenweiler</t>
  </si>
  <si>
    <t>TSG Söflingen &amp; Ehingen 2</t>
  </si>
  <si>
    <t>Frauen Bezirksklasse Bodensee (F-BK-B)</t>
  </si>
  <si>
    <t>SV Bad Buchau 2</t>
  </si>
  <si>
    <t>HSG Friedrichshafen-Fischbach 2</t>
  </si>
  <si>
    <t>HSG Lindenberg-Isny</t>
  </si>
  <si>
    <t>Frauen Bezirksklasse Donau (F-BK-D)</t>
  </si>
  <si>
    <t>SV 1923 Lonsee 2</t>
  </si>
  <si>
    <t>SG Ulm &amp; Wiblingen 2</t>
  </si>
  <si>
    <t>TSZ Lindenberg</t>
  </si>
  <si>
    <t>männliche Jugend B Bezirksklasse Staffel 1 (mJB-BK-1)</t>
  </si>
  <si>
    <t>männliche Jugend B Bezirksklasse Staffel 2 (mJB-BK-2)</t>
  </si>
  <si>
    <t>HcB Lauterach</t>
  </si>
  <si>
    <t>SG Dornbirn/Lustenau</t>
  </si>
  <si>
    <t>JSG Bodensee</t>
  </si>
  <si>
    <t>männliche Jugend C Bezirksklasse Staffel 1 (mJC-BK-1)</t>
  </si>
  <si>
    <t>JSG Lonsee/Bernstadt</t>
  </si>
  <si>
    <t>HV Rot-Weiß Laupheim 3</t>
  </si>
  <si>
    <t>männliche Jugend C Bezirksklasse Staffel 2 (mJC-BK-2)</t>
  </si>
  <si>
    <t>SG Dornbirn/Lustenau 2</t>
  </si>
  <si>
    <t>gemischte Jugend D Bezirksliga Staffel 1 (gJD-BL-1)</t>
  </si>
  <si>
    <t>gemischte Jugend D Bezirksliga Staffel 2 (gJD-BL-2)</t>
  </si>
  <si>
    <t>gemischte Jugend D 2. Bezirksklasse Staffel 1 (gJD-2BK-1)</t>
  </si>
  <si>
    <t>JH Söflingen &amp; Lehr 2</t>
  </si>
  <si>
    <t>gemischte Jugend D 2. Bezirksklasse Staffel 2 (gJD-2BK-2)</t>
  </si>
  <si>
    <t>gemischte Jugend D 3. Bezirksklasse Staffel 1 (gJD-3BK-1)</t>
  </si>
  <si>
    <t>HSG Illertal 2</t>
  </si>
  <si>
    <t>JSG Lonsee/Bernstadt 2</t>
  </si>
  <si>
    <t>gemischte Jugend D 3. Bezirksklasse Staffel 2 (gJD-3BK-2)</t>
  </si>
  <si>
    <t>JSG Bodensee 2</t>
  </si>
  <si>
    <t>gemischte Jugend D 3. Bezirksklasse Staffel 3 (gJD-3BK-3)</t>
  </si>
  <si>
    <t>SG Dornbirn/Lustenau 3</t>
  </si>
  <si>
    <t>weibliche Jugend A Bezirksliga Staffel 2 (wJA-BL-2)</t>
  </si>
  <si>
    <t>weibliche Jugend B Bezirksklasse Staffel 1 (wJB-BK-1)</t>
  </si>
  <si>
    <t>weibliche Jugend B Bezirksklasse Staffel 2 (wJB-BK-2)</t>
  </si>
  <si>
    <t>SSV Dornbirn/Schoren 2</t>
  </si>
  <si>
    <t>weibliche Jugend C 2. Bezirksklasse Staffel 1 (wJC-2BK-1)</t>
  </si>
  <si>
    <t>weibliche Jugend C 2. Bezirksklasse Staffel 2 (wJC-2BK-2)</t>
  </si>
  <si>
    <t>gemischte Jugend E 6+1 (gJE-6+1)</t>
  </si>
  <si>
    <t>gemischte Jugend E 4+1 Kombi Staffel 1 (gJE-4+1-K1)</t>
  </si>
  <si>
    <t>gemischte Jugend E 6+1 Kombi Staffel 1 (gJE-6+1-K1)</t>
  </si>
  <si>
    <t>gemischte Jugend E 4+1 Kombi Staffel 2 (gJE-4+1-K2)</t>
  </si>
  <si>
    <t>gemischte Jugend E 6+1 Kombi Staffel 2 (gJE-6+1-K2)</t>
  </si>
  <si>
    <t>gemischte Jugend E 6+1 Vorentscheid VR-Talentiade (gJE-6+1-Ta)</t>
  </si>
  <si>
    <t>weibliche Jugend E 6+1 (wJE-6+1)</t>
  </si>
  <si>
    <t>weibliche Jugend E 4+1 Kombi (wJE-4+1-K)</t>
  </si>
  <si>
    <t>weibliche Jugend E 6+1 Kombi (wJE-6+1-K)</t>
  </si>
  <si>
    <t>weibliche Jugend E 6+1 Vorentscheid VR-Talentiade (wJE-6+1-Ta)</t>
  </si>
  <si>
    <t>Minis (Minis)</t>
  </si>
  <si>
    <t>Mini WM - Vorrunde Gruppe A (gJE 4+1) (gJE-WM-A)</t>
  </si>
  <si>
    <t>Deutschland</t>
  </si>
  <si>
    <t>Tschechien</t>
  </si>
  <si>
    <t>Polen</t>
  </si>
  <si>
    <t>Schweiz</t>
  </si>
  <si>
    <t>Mini WM - Vorrunde Gruppe B (gJE 4+1) (gJE-WM-B)</t>
  </si>
  <si>
    <t>Dänemark</t>
  </si>
  <si>
    <t>Italien</t>
  </si>
  <si>
    <t>Tunesien</t>
  </si>
  <si>
    <t>Algerien</t>
  </si>
  <si>
    <t>Mini WM - Vorrunde Gruppe C (gJE 4+1) (gJE-WM-C)</t>
  </si>
  <si>
    <t>Österreich</t>
  </si>
  <si>
    <t>Kuwait</t>
  </si>
  <si>
    <t>Frankreich</t>
  </si>
  <si>
    <t>Katar</t>
  </si>
  <si>
    <t>Mini WM - Vorrunde Gruppe D (gJE 4+1) (gJE-WM-D)</t>
  </si>
  <si>
    <t>Guinea</t>
  </si>
  <si>
    <t>Niederlande</t>
  </si>
  <si>
    <t>Nordmazedonien</t>
  </si>
  <si>
    <t>Ungarn</t>
  </si>
  <si>
    <t>Mini WM - Vorrunde Gruppe E (gJE 4+1) (gJE-WM-E)</t>
  </si>
  <si>
    <t>Norwegen</t>
  </si>
  <si>
    <t>Portugal</t>
  </si>
  <si>
    <t>Brasilien</t>
  </si>
  <si>
    <t>Vereinigte Staaten von Amerika</t>
  </si>
  <si>
    <t>Mini WM - Vorrunde Gruppe F (gJE 4+1) (gJE-WM-F)</t>
  </si>
  <si>
    <t>Chile</t>
  </si>
  <si>
    <t>Spanien</t>
  </si>
  <si>
    <t>Japan</t>
  </si>
  <si>
    <t>Schweden</t>
  </si>
  <si>
    <t>Mini WM - Vorrunde Gruppe G (gJE 4+1) (gJE-WM-G)</t>
  </si>
  <si>
    <t>Island</t>
  </si>
  <si>
    <t>Kap Verde</t>
  </si>
  <si>
    <t>Slowenien</t>
  </si>
  <si>
    <t>Kuba</t>
  </si>
  <si>
    <t>Mini WM - Vorrunde Gruppe H (gJE 4+1) (gJE-WM-H)</t>
  </si>
  <si>
    <t>Kroatien</t>
  </si>
  <si>
    <t>Bahrain</t>
  </si>
  <si>
    <t>Ägypten</t>
  </si>
  <si>
    <t>Argentinien</t>
  </si>
  <si>
    <t>Mini WM - Hauptrunde Gruppe 1 (gJE 4+1) (gJE-WM-1)</t>
  </si>
  <si>
    <t>Mini WM - Hauptrunde Gruppe 2 (gJE 4+1) (gJE-WM-2)</t>
  </si>
  <si>
    <t>Mini WM - Hauptrunde Gruppe 3 (gJE 4+1) (gJE-WM-3)</t>
  </si>
  <si>
    <t>Mini WM - Hauptrunde Gruppe 4 (gJE 4+1) (gJE-WM-4)</t>
  </si>
  <si>
    <t>Mini WM - President's Cup Gruppe I (gJE 4+1) (gJE-WM-I)</t>
  </si>
  <si>
    <t>Mini WM - President's Cup Gruppe II (gJE 4+1) (gJE-WM-II)</t>
  </si>
  <si>
    <t>USA</t>
  </si>
  <si>
    <t>Mini WM - Endrunde (gJE 4+1) (gJE-WM-ER)</t>
  </si>
  <si>
    <t>BOL Platz 1 Rang 1</t>
  </si>
  <si>
    <t>BOL Platz 1 Rang 2</t>
  </si>
  <si>
    <t>BOL Platz 1 Rang 3</t>
  </si>
  <si>
    <t>BOL Platz 1 Rang 4</t>
  </si>
  <si>
    <t>BOL Platz 1 Rang 5</t>
  </si>
  <si>
    <t>BOL Platz 1 Rang 6</t>
  </si>
  <si>
    <t>BOL Platz 1 Rang 7</t>
  </si>
  <si>
    <t>BOL Platz 1 Rang 8</t>
  </si>
  <si>
    <t>LL Absteiger 1</t>
  </si>
  <si>
    <t>LL Absteiger 2</t>
  </si>
  <si>
    <t>LL Absteiger 3</t>
  </si>
  <si>
    <t>LL Absteiger 4</t>
  </si>
  <si>
    <t>LL Absteiger 5</t>
  </si>
  <si>
    <t>LL Absteiger 6</t>
  </si>
  <si>
    <t>LL Absteiger 7</t>
  </si>
  <si>
    <t>LL Absteiger 8</t>
  </si>
  <si>
    <t>W-113</t>
  </si>
  <si>
    <t>W-114</t>
  </si>
  <si>
    <t>W-115</t>
  </si>
  <si>
    <t>W-116</t>
  </si>
  <si>
    <t>W-117</t>
  </si>
  <si>
    <t>W-118</t>
  </si>
  <si>
    <t>W-119</t>
  </si>
  <si>
    <t>W-120</t>
  </si>
  <si>
    <t>LL-Ab-1</t>
  </si>
  <si>
    <t>LL-Ab-2</t>
  </si>
  <si>
    <t>LL-Ab-3</t>
  </si>
  <si>
    <t>LL-Ab-4</t>
  </si>
  <si>
    <t>LL-Ab-5</t>
  </si>
  <si>
    <t>LL-Ab-6</t>
  </si>
  <si>
    <t>LL-Ab-7</t>
  </si>
  <si>
    <t>LL-Ab-8</t>
  </si>
  <si>
    <t>Verein</t>
  </si>
  <si>
    <t>Bezirk neu</t>
  </si>
  <si>
    <t>Handballregion Bottwar JSG</t>
  </si>
  <si>
    <t>HG Königshofen/Sachsenflur</t>
  </si>
  <si>
    <t>HSG Dittigheim/Tauberbischofsheim</t>
  </si>
  <si>
    <t>JSG Hardthausen/Züttlingen</t>
  </si>
  <si>
    <t>SKV Oberstenfeld</t>
  </si>
  <si>
    <t>TSB Horkheim</t>
  </si>
  <si>
    <t>TSV Güglingen</t>
  </si>
  <si>
    <t>JSG Stetten/Korb</t>
  </si>
  <si>
    <t>SG Renningen-Magstadt</t>
  </si>
  <si>
    <t>MSG Wolfschlugen-Unterensingen</t>
  </si>
  <si>
    <t>SG Kuchen-Gingen</t>
  </si>
  <si>
    <t>SG Kuchen-Gingen-Süßen</t>
  </si>
  <si>
    <t>TPSG Frisch Auf Göppingen</t>
  </si>
  <si>
    <t>TSV Süßen</t>
  </si>
  <si>
    <t>FC Kluftern</t>
  </si>
  <si>
    <t>HSV Reinstetten/Ochsenhausen 1990</t>
  </si>
  <si>
    <t>SG Schemmerhofen/Ehingen</t>
  </si>
  <si>
    <t>SV Schemmerhofen</t>
  </si>
  <si>
    <t>TSV Bernstadt</t>
  </si>
  <si>
    <t>DJK Singen</t>
  </si>
  <si>
    <t>HC DJK Konstanz</t>
  </si>
  <si>
    <t>HC Lauchringen</t>
  </si>
  <si>
    <t>HSG Kinzigtal</t>
  </si>
  <si>
    <t>HSG Mimmenhausen/Mühlhofen</t>
  </si>
  <si>
    <t>HSG Nendingen/Tuttlingen/Wurmlingen</t>
  </si>
  <si>
    <t>JGW Frommern-Streichen</t>
  </si>
  <si>
    <t>JSG AmmerGäu</t>
  </si>
  <si>
    <t>JSG Bodman-Eigeltingen</t>
  </si>
  <si>
    <t>SG Allensbach/Dettingen-Wallhausen</t>
  </si>
  <si>
    <t xml:space="preserve">SG Bodman/Eigeltingen </t>
  </si>
  <si>
    <t>SG Dornstetten</t>
  </si>
  <si>
    <t>SG Hegau</t>
  </si>
  <si>
    <t>SG Nebringen/Reusten</t>
  </si>
  <si>
    <t>SG Rielasingen/Gottmadingen</t>
  </si>
  <si>
    <t>SV Allensbach</t>
  </si>
  <si>
    <t>SV Bondorf</t>
  </si>
  <si>
    <t>SV Eigeltingen</t>
  </si>
  <si>
    <t>TSC Blumberg</t>
  </si>
  <si>
    <t>TSV Bodman</t>
  </si>
  <si>
    <t>TSV Dettingen-Wallhausen</t>
  </si>
  <si>
    <t>TV Ehingen</t>
  </si>
  <si>
    <t>TV Engen</t>
  </si>
  <si>
    <t>TV Meßkirch</t>
  </si>
  <si>
    <t>TV St. Georgen/Schw.</t>
  </si>
  <si>
    <t>TV Überlingen</t>
  </si>
  <si>
    <t>ASV Ottenhöfen</t>
  </si>
  <si>
    <t>DJK Bad Säckingen</t>
  </si>
  <si>
    <t>ESV Weil am Rhein</t>
  </si>
  <si>
    <t>ETSV Offenburg</t>
  </si>
  <si>
    <t>Freiburger TS 1844</t>
  </si>
  <si>
    <t>FV Unterharmersbach</t>
  </si>
  <si>
    <t>HandBall Löwen Heitersheim</t>
  </si>
  <si>
    <t>Handball Union Freiburg</t>
  </si>
  <si>
    <t>HC Emmendingen</t>
  </si>
  <si>
    <t>HC Karsau</t>
  </si>
  <si>
    <t>HG Müllheim/Neuenburg</t>
  </si>
  <si>
    <t>HGW Hofweier</t>
  </si>
  <si>
    <t>HSG Meißenheim/Nonnenweier</t>
  </si>
  <si>
    <t>HSG Ortenau Süd</t>
  </si>
  <si>
    <t>HSG Renchtal</t>
  </si>
  <si>
    <t>HSV Schopfheim</t>
  </si>
  <si>
    <t>HTV Meißenheim</t>
  </si>
  <si>
    <t>JSG ZEGO</t>
  </si>
  <si>
    <t>Regio-Hummeln</t>
  </si>
  <si>
    <t>SF Eintr. Freiburg</t>
  </si>
  <si>
    <t>SG Altenheim/Schutterwald</t>
  </si>
  <si>
    <t>SG Bötzingen/March</t>
  </si>
  <si>
    <t>SG ESV/TVSTG Freiburg</t>
  </si>
  <si>
    <t>SG Gutach/Wolfach</t>
  </si>
  <si>
    <t>SG Hornberg/Lauterbach/Triberg</t>
  </si>
  <si>
    <t>SG HSG Freiburg/SF Eintracht Freiburg</t>
  </si>
  <si>
    <t>SG Kenzingen/Herbolzheim</t>
  </si>
  <si>
    <t>SG Kenzingen/Herbolzheim/Emmendingen</t>
  </si>
  <si>
    <t>SG Maulburg/Steinen</t>
  </si>
  <si>
    <t>SG Oberhausen/Köndringen-Teningen</t>
  </si>
  <si>
    <t>SG Ohlsbach/Elgersweier</t>
  </si>
  <si>
    <t>SG Scutro</t>
  </si>
  <si>
    <t>SG SF Eintr.Frbg./TSV Alem.Frbg.-Zähringen</t>
  </si>
  <si>
    <t>SG TG Altdorf/DJK Ettenheim</t>
  </si>
  <si>
    <t>SG Waldkirch/Denzlingen</t>
  </si>
  <si>
    <t>SV Zunsweier</t>
  </si>
  <si>
    <t>TB Kenzingen</t>
  </si>
  <si>
    <t>TG Altdorf</t>
  </si>
  <si>
    <t>TSV Alemannia Freiburg-Zähringen</t>
  </si>
  <si>
    <t>TSV March</t>
  </si>
  <si>
    <t>TuS Helmlingen</t>
  </si>
  <si>
    <t>TuS Memprechtshofen</t>
  </si>
  <si>
    <t>TuS Nonnenweier</t>
  </si>
  <si>
    <t>TuS Oberhausen</t>
  </si>
  <si>
    <t>TuS Oppenau</t>
  </si>
  <si>
    <t>TuS Ottenheim</t>
  </si>
  <si>
    <t>TuS Ringsheim</t>
  </si>
  <si>
    <t>TV Bötzingen</t>
  </si>
  <si>
    <t>TV Brombach</t>
  </si>
  <si>
    <t>TV Friesenheim</t>
  </si>
  <si>
    <t>TV Gengenbach</t>
  </si>
  <si>
    <t>TV Gundelfingen</t>
  </si>
  <si>
    <t>TV Herbolzheim</t>
  </si>
  <si>
    <t>TV Neustadt</t>
  </si>
  <si>
    <t>TV Oberkirch</t>
  </si>
  <si>
    <t>TV Todtnau</t>
  </si>
  <si>
    <t>TV Zell</t>
  </si>
  <si>
    <t>ASG Eggenstein-Leopoldshafen</t>
  </si>
  <si>
    <t>ASG Ispringen/Pforzheim</t>
  </si>
  <si>
    <t>BSV Phönix Sinzheim</t>
  </si>
  <si>
    <t>FV Leopoldshafen</t>
  </si>
  <si>
    <t>HC Blau-Gelb Mühlacker</t>
  </si>
  <si>
    <t>HR Rastatt/Niederbühl</t>
  </si>
  <si>
    <t>HSG Bruchsal/Untergrombach</t>
  </si>
  <si>
    <t>HSG Ettlingen</t>
  </si>
  <si>
    <t>HSG Hardt</t>
  </si>
  <si>
    <t>HSG Linkenheim-Hochstetten-Liedolsheim</t>
  </si>
  <si>
    <t>HSG Murg</t>
  </si>
  <si>
    <t>HSG Walzbachtal</t>
  </si>
  <si>
    <t>HV Bad Schönborn</t>
  </si>
  <si>
    <t>JSG Enztal</t>
  </si>
  <si>
    <t>JSG Ettlingen-Langensteinbach</t>
  </si>
  <si>
    <t>JSG Neuthard/Büchenau</t>
  </si>
  <si>
    <t>JSG Niefern/Mühlacker</t>
  </si>
  <si>
    <t>JSG Panthers/Murg</t>
  </si>
  <si>
    <t>MTV Karlsruhe</t>
  </si>
  <si>
    <t>Panthers Gaggenau</t>
  </si>
  <si>
    <t>Post Südstadt Karlsruhe</t>
  </si>
  <si>
    <t>SG Baden-Baden/Sandweier</t>
  </si>
  <si>
    <t>SG Eggenstein-Leopoldshafen</t>
  </si>
  <si>
    <t>SG Hambrücken/Weiher</t>
  </si>
  <si>
    <t>SG Handball Community Rastatt Umland</t>
  </si>
  <si>
    <t>SG Heidelsheim/Helmsheim</t>
  </si>
  <si>
    <t>SG Heidelsheim/Helmsheim/Gondelsheim</t>
  </si>
  <si>
    <t>SG KIT/MTV Karlsruhe</t>
  </si>
  <si>
    <t>SG MTV/Leopoldshafen</t>
  </si>
  <si>
    <t>SG Muggensturm/Kuppenheim</t>
  </si>
  <si>
    <t>SG Niefern/Mühlacker</t>
  </si>
  <si>
    <t>SG Odenheim/Unteröwisheim</t>
  </si>
  <si>
    <t>SG Ottersweier/Großweier</t>
  </si>
  <si>
    <t>SG Pforzheim/Eutingen</t>
  </si>
  <si>
    <t>SG Stutensee-Weingarten</t>
  </si>
  <si>
    <t>SG Sulzfeld/Bretten</t>
  </si>
  <si>
    <t>SG TSG Niefern/TG 88 Pforzheim</t>
  </si>
  <si>
    <t>SSC Karlsruhe</t>
  </si>
  <si>
    <t>SV Langensteinbach</t>
  </si>
  <si>
    <t>TB Pforzheim</t>
  </si>
  <si>
    <t>TG Eggenstein</t>
  </si>
  <si>
    <t>TG Neureut</t>
  </si>
  <si>
    <t>TGS Pforzheim</t>
  </si>
  <si>
    <t>TSV Graben-Neudorf</t>
  </si>
  <si>
    <t>TSV Heimerdingen</t>
  </si>
  <si>
    <t>TSV Knittlingen</t>
  </si>
  <si>
    <t>TSV Rintheim</t>
  </si>
  <si>
    <t>TSV Weissach</t>
  </si>
  <si>
    <t>Turnerschaft Durlach</t>
  </si>
  <si>
    <t>Turnerschaft Mühlburg</t>
  </si>
  <si>
    <t>TV Birkenfeld</t>
  </si>
  <si>
    <t>TV Bretten</t>
  </si>
  <si>
    <t>TV Büchenau</t>
  </si>
  <si>
    <t>TV Calmbach</t>
  </si>
  <si>
    <t>TV Forst</t>
  </si>
  <si>
    <t>TV Gondelsheim</t>
  </si>
  <si>
    <t>TV Ispringen</t>
  </si>
  <si>
    <t>TV Knielingen</t>
  </si>
  <si>
    <t>TV Malsch</t>
  </si>
  <si>
    <t>TV Neuthard</t>
  </si>
  <si>
    <t>TV Sulzfeld</t>
  </si>
  <si>
    <t>TVS 1907 Baden-Baden</t>
  </si>
  <si>
    <t>TVS Baden-Baden</t>
  </si>
  <si>
    <t>WSG Ispringen/Pforzheim</t>
  </si>
  <si>
    <t>ASG Bammental/Neckargemünd/Schwarzbachtal</t>
  </si>
  <si>
    <t>ASG Birkenau/Hemsbach/Laudenbach</t>
  </si>
  <si>
    <t>ASG Dossenheim/Leutershausen</t>
  </si>
  <si>
    <t>ASG Heidelberg-Leimen</t>
  </si>
  <si>
    <t>ASG HoRAN/St.Leon/Reilingen</t>
  </si>
  <si>
    <t>ASG Leimen-Eppelheim</t>
  </si>
  <si>
    <t>ASG Sinsheim/Steinsfurt</t>
  </si>
  <si>
    <t>ASG TSG Eintracht Plankstadt/TV Eppelheim</t>
  </si>
  <si>
    <t>ASG Walldorf/Wiesloch</t>
  </si>
  <si>
    <t>HC MA-Neckarau</t>
  </si>
  <si>
    <t>HC Mannheim-Vogelstang</t>
  </si>
  <si>
    <t>HG Eberbach</t>
  </si>
  <si>
    <t>HG Saase</t>
  </si>
  <si>
    <t>HSG Bergstraße</t>
  </si>
  <si>
    <t>HSG Lussheim</t>
  </si>
  <si>
    <t>HSG St. Leon/Reilingen</t>
  </si>
  <si>
    <t>HSG TSG Weinheim-TV Oberflockenbach</t>
  </si>
  <si>
    <t>HSG Weschnitztal</t>
  </si>
  <si>
    <t>HSV Hockenheim</t>
  </si>
  <si>
    <t>JSG Dielheim/Malschenberg</t>
  </si>
  <si>
    <t>JSG Heidelberg</t>
  </si>
  <si>
    <t>JSG Hemsbach/Laudenbach</t>
  </si>
  <si>
    <t>JSG Ilvesheim/Ladenburg</t>
  </si>
  <si>
    <t>JSG SC Sandhausen/SG Walldorf</t>
  </si>
  <si>
    <t>JSG St. Leon/Reilingen</t>
  </si>
  <si>
    <t>JSG Waldhof/Viernheim</t>
  </si>
  <si>
    <t>KuSG Leimen</t>
  </si>
  <si>
    <t>LSV Ladenburg</t>
  </si>
  <si>
    <t>MSG Leutershausen/Heddesheim/Saase</t>
  </si>
  <si>
    <t>Rhein-Neckar Löwen</t>
  </si>
  <si>
    <t>SC Sandhausen</t>
  </si>
  <si>
    <t>SC Wilhelmsfeld</t>
  </si>
  <si>
    <t>SG Bammental/Neckargemünd</t>
  </si>
  <si>
    <t>SG Bammental-Mückenloch</t>
  </si>
  <si>
    <t>SG Brühl/Ketsch</t>
  </si>
  <si>
    <t>SG Edingen/Friedrichsfeld/Wieblingen</t>
  </si>
  <si>
    <t>SG Edingen-Friedrichsfeld</t>
  </si>
  <si>
    <t>SG HD-Kirchheim</t>
  </si>
  <si>
    <t>SG Heddesheim</t>
  </si>
  <si>
    <t xml:space="preserve">SG Heidelberg-Leimen </t>
  </si>
  <si>
    <t>SG Horan</t>
  </si>
  <si>
    <t>SG Leutershausen</t>
  </si>
  <si>
    <t>SG MTG/PSV Mannheim</t>
  </si>
  <si>
    <t>SG Nußloch</t>
  </si>
  <si>
    <t>SG Schwarzbachtal</t>
  </si>
  <si>
    <t>SG Vogelstang/Käfertal</t>
  </si>
  <si>
    <t>SG Vogelstang/Käfertal/Sandhofen</t>
  </si>
  <si>
    <t>SG Walldorf Astoria 1902 Frauen</t>
  </si>
  <si>
    <t>SG Walldorf Astoria 1902 Männer</t>
  </si>
  <si>
    <t>SGH Waldbrunn/Eberbach</t>
  </si>
  <si>
    <t>SKV Sandhofen</t>
  </si>
  <si>
    <t>Spvgg Ilvesheim</t>
  </si>
  <si>
    <t>SV Waldhof Mannheim 07</t>
  </si>
  <si>
    <t>TB Neckarsteinach</t>
  </si>
  <si>
    <t>TG Laudenbach</t>
  </si>
  <si>
    <t>TSG Eintracht Plankstadt</t>
  </si>
  <si>
    <t>TSG Germania Dossenheim</t>
  </si>
  <si>
    <t>TSG Ketsch</t>
  </si>
  <si>
    <t>TSG Seckenheim</t>
  </si>
  <si>
    <t>TSG Wiesloch</t>
  </si>
  <si>
    <t>TSV Amicitia 06/09 Viernheim</t>
  </si>
  <si>
    <t>TSV Birkenau</t>
  </si>
  <si>
    <t>TSV Germania Malschenberg</t>
  </si>
  <si>
    <t>TSV Handschuhsheim</t>
  </si>
  <si>
    <t>TSV Handschuhsheim Frauen</t>
  </si>
  <si>
    <t>TSV HD-Wieblingen</t>
  </si>
  <si>
    <t>TSV Phönix Steinsfurt</t>
  </si>
  <si>
    <t>TSV Rot-Malsch</t>
  </si>
  <si>
    <t>TV Bammental</t>
  </si>
  <si>
    <t>TV Brühl</t>
  </si>
  <si>
    <t>TV Edingen</t>
  </si>
  <si>
    <t>TV Eppelheim</t>
  </si>
  <si>
    <t>TV Friedrichsfeld</t>
  </si>
  <si>
    <t>TV Germania Großsachsen</t>
  </si>
  <si>
    <t>TV Hemsbach</t>
  </si>
  <si>
    <t>TV Neckargemünd</t>
  </si>
  <si>
    <t>TV Schriesheim</t>
  </si>
  <si>
    <t>TV Sinsheim</t>
  </si>
  <si>
    <t>TV Viktoria Dielheim</t>
  </si>
  <si>
    <t>für die Tabellen auswählen  &gt;&gt;</t>
  </si>
  <si>
    <t>KONSTELLATIONEN MÄNNER</t>
  </si>
  <si>
    <t>KONSTELLATIONEN FRAUEN</t>
  </si>
  <si>
    <t>OLW</t>
  </si>
  <si>
    <t>Auf</t>
  </si>
  <si>
    <t>RL-Auf-1</t>
  </si>
  <si>
    <t>RL-Auf-2</t>
  </si>
  <si>
    <t>OLW Platz 1</t>
  </si>
  <si>
    <t>OLW Platz 2</t>
  </si>
  <si>
    <t>Informationen zu "Was-Wäre-Wenn?"</t>
  </si>
  <si>
    <t>HBW</t>
  </si>
  <si>
    <t>BWOL</t>
  </si>
  <si>
    <t>OLW, VL und LL</t>
  </si>
  <si>
    <t>Bezirk 1 (HF)</t>
  </si>
  <si>
    <t>BOL</t>
  </si>
  <si>
    <t>Bezirk 2 (EM)</t>
  </si>
  <si>
    <t>Bezirk 3 (RS)</t>
  </si>
  <si>
    <t>Bezirk 4 (ET)</t>
  </si>
  <si>
    <t>Bezirk 5 (SL)</t>
  </si>
  <si>
    <t>Bezirk 6 (AN)</t>
  </si>
  <si>
    <t>Bezirk 7 (NZ)</t>
  </si>
  <si>
    <t>Bezirk 8 (BD)</t>
  </si>
  <si>
    <t>Stand</t>
  </si>
  <si>
    <t>Betrachtete Ligen</t>
  </si>
  <si>
    <t>VB/Bezirk</t>
  </si>
  <si>
    <t>- Auf und Abstiegsregelung Verbandsspielklassen Männer 2024/2025</t>
  </si>
  <si>
    <t>Link</t>
  </si>
  <si>
    <t>- Auf und Abstiegsregelung Verbandsspielklassen Frauen 2024/2025</t>
  </si>
  <si>
    <t>enthalten sind. Diese beinhalten auch bei etwaigen Fehlern in diesem Dokument die gültigen In-</t>
  </si>
  <si>
    <t>formationen über den Auf- und Abstieg. Hinsichtlich der jeweligen Spielklassen gelten die folgen-</t>
  </si>
  <si>
    <t>den Regelungen, die vollständig in den aktuellen DuFüBest unter Punkt "1a. Spielklassenzuteilung</t>
  </si>
  <si>
    <t>Oberligen</t>
  </si>
  <si>
    <t>Für die Ermittlung des Rankings wird die Platzierung in der Abschlusstabelle des Spieljahres 2024/</t>
  </si>
  <si>
    <t>2025 zugrunde gelegt.</t>
  </si>
  <si>
    <t>Verbandsliga, Landesliga und Bezirksoberligen</t>
  </si>
  <si>
    <t xml:space="preserve">Das Ranking erfolgt </t>
  </si>
  <si>
    <t>zunächst die Platzierung in der Abschlusstabelle der jeweiligen Staffel des Spieljahres 2024/2025</t>
  </si>
  <si>
    <t>im BWHV und Logik des Rankings" enthalten sind.</t>
  </si>
  <si>
    <t>zugrunde gelegt. Die jeweils Gleichplatzierten einer Liga werden über die folgende Quotientenre-</t>
  </si>
  <si>
    <t>Für die Ermittlung des Rankings bei den von der jeweiligen Liga verbleibenden Mannschaften wird</t>
  </si>
  <si>
    <t>gelung in ein Ranking gebracht.</t>
  </si>
  <si>
    <t>Link zu den DuFüBest</t>
  </si>
  <si>
    <t>nach dem höherem Pluspunkte-Quotient,</t>
  </si>
  <si>
    <t>bei gleichem Pluspunkte-Quotient nach dem höheren Quotienten der erzielten Tore.</t>
  </si>
  <si>
    <t>Ist immer noch kein eindeutiges Ranking möglich, entscheidet das Los.</t>
  </si>
  <si>
    <t>(1)</t>
  </si>
  <si>
    <t>(2)</t>
  </si>
  <si>
    <t>(3)</t>
  </si>
  <si>
    <t>(4)</t>
  </si>
  <si>
    <t>Ist dann noch keine Entscheidung gefallen, wird der niedrigere Quotient der erhalte-</t>
  </si>
  <si>
    <t>nen Tore angewandt.</t>
  </si>
  <si>
    <t>Handhabung von "Was-Wäre-Wenn?"</t>
  </si>
  <si>
    <t>Die Registerkarten Ligen_Auf_Ab_Männer und Ligen_Auf_Ab_Frauen enthalten ganz oben zwei Options-</t>
  </si>
  <si>
    <t>Optionsfeld Anzahl der Absteiger</t>
  </si>
  <si>
    <t>Auf der oberen linken Seite kann die Anzahl der württembergischen Absteiger aus der Regionalliga</t>
  </si>
  <si>
    <t>Optionsfeld gewünschte Darstellung</t>
  </si>
  <si>
    <t>Auf der oberen rechten Seite kann die gewünschte Darstellung gewählt werden. Zur Auswahl stehen</t>
  </si>
  <si>
    <t>"Platzierung" und "Mannschaften".</t>
  </si>
  <si>
    <t>Voreingestellt im Dokument ist keine Auswahl, weshalb man zu dieser aufgefordert wird.</t>
  </si>
  <si>
    <t>ausgewählt werden - bei den Männern maximal 6 und bei den Frauen maximal 5:</t>
  </si>
  <si>
    <t>Nach entsprechender Auswahl in den beiden Optionsfeldern erfolgt dann die Anzeige in den Tabellen</t>
  </si>
  <si>
    <t>(nachfolgend beispielhaft):</t>
  </si>
  <si>
    <t>Auf diese Weise kann ermittelt werden, in welcher Spielklasse die jeweilige Platzierung oder die</t>
  </si>
  <si>
    <t>Mannschaft nach aktuellem Stand der Tabellen spielen wird.</t>
  </si>
  <si>
    <t>felder, über die die Anzeige in den Tabellen gesteuert wird.</t>
  </si>
  <si>
    <t>Rückzug am 8. Juli 2024</t>
  </si>
  <si>
    <t>Var. 7 Absteiger</t>
  </si>
  <si>
    <t>RL Absteiger 7</t>
  </si>
  <si>
    <t>nicht belegt</t>
  </si>
  <si>
    <t>gemischte Jugend F-4-R-3_Turnierspieltage (gJF-4-R-3)</t>
  </si>
  <si>
    <t>gemischte Jugend F-3-R-3_Turnierspieltage (gJF-3-R-3)</t>
  </si>
  <si>
    <t>gemischte Jugend F-2-R-3 Turnierspieltage (gJF-2-R-3)</t>
  </si>
  <si>
    <t>Swit Szaflary</t>
  </si>
  <si>
    <t>gemischte  E Jugend 6+1 Endrunde  St 1 (gJE-6+1ER1)</t>
  </si>
  <si>
    <t>gemischte E Jugend 6+1 Endrunde St 2 (gJE-6+1ER2)</t>
  </si>
  <si>
    <t>gemischte E Jugend 6+1 Endrunde St 3 (gJE-6+1ER3)</t>
  </si>
  <si>
    <t>gemischte E Jugend 6+1 Endrunde St 4 (gJE-6+1ER4)</t>
  </si>
  <si>
    <t>gemischte E Jugend 6+1 Endrunde St 5 (gJE-6+1ER5)</t>
  </si>
  <si>
    <t>gemischte E Jugend 6+1 Endrunde St 6 (gJE-6+1ER6)</t>
  </si>
  <si>
    <t>gemischte E Jugend 6+1 Endrunde St 7 (gJE-6+1ER7)</t>
  </si>
  <si>
    <t>gemischte Jugend E-Endrunde 4+1/1 (gJE-E4+1/1)</t>
  </si>
  <si>
    <t>gemischte Jugend E-Endrunde 4+1/2 (gJE-E4+1/2)</t>
  </si>
  <si>
    <t>gemischte Jugend E-Endrunde 4+1/3 (gJE-E4+1/3)</t>
  </si>
  <si>
    <t>gemischte Jugend E-Endrunde 4+1/4 (gJE-E4+1/4)</t>
  </si>
  <si>
    <t>gemischte Jugend E-Endrunde 4+1/5 (gJE-E4+1/5)</t>
  </si>
  <si>
    <t>gemischte Jugend E-Endrunde 4+1/6 (gJE-E4+1/6)</t>
  </si>
  <si>
    <t>weibliche E Jugend 6+1 Endrunde St 1 (wJE-6+1ER1)</t>
  </si>
  <si>
    <t>weibliche E Jugend 6+1 Endrunde St 2 (wJE-6+1ER2)</t>
  </si>
  <si>
    <t>weibliche Jugend E-Endrunde 4+1/1 (wJE-E4+1/1)</t>
  </si>
  <si>
    <t>weibliche Jugend E-Endrunde 4+1/2 (wJE-E4+1/2)</t>
  </si>
  <si>
    <t>weibliche Jugend E-Endrunde 4+1/3 (wJE-E4+1/3)</t>
  </si>
  <si>
    <t>TV 1861 Rottenburg 2</t>
  </si>
  <si>
    <t>weibliche Jugend B Bezirksklasse (wJB-BK)</t>
  </si>
  <si>
    <t>weibliche Jugend C 2. Bezirksklasse (wJC-2BK)</t>
  </si>
  <si>
    <t>Das vorliegende Excel-Dokument dient zur Ermittlung der Auf- und Absteiger, sowie der Teilnehmer</t>
  </si>
  <si>
    <t xml:space="preserve">an den Entscheidungsspielen am Ende der Hallenrunde 2024/2025. </t>
  </si>
  <si>
    <t>Es wird in regelmäßigen Abständen in Bezug auf die Platzierungen der Mannschaften aktualisiert.</t>
  </si>
  <si>
    <t xml:space="preserve"> Derzeit weist die Excel-Datei die folgenden Stände aus:</t>
  </si>
  <si>
    <r>
      <rPr>
        <b/>
        <sz val="11"/>
        <color theme="1"/>
        <rFont val="Aptos Narrow"/>
        <family val="2"/>
        <scheme val="minor"/>
      </rPr>
      <t>Hinweis</t>
    </r>
    <r>
      <rPr>
        <sz val="11"/>
        <color theme="1"/>
        <rFont val="Aptos Narrow"/>
        <family val="2"/>
        <scheme val="minor"/>
      </rPr>
      <t>: Das vorliegende Dokument visualisiert die Angaben, die in den DuFüBest in den Anlagen</t>
    </r>
  </si>
  <si>
    <t>E-Spiele  (8 Teams)</t>
  </si>
  <si>
    <t>E-Spiele
(4 Teams)</t>
  </si>
  <si>
    <t xml:space="preserve">E-Spiele = </t>
  </si>
  <si>
    <t>Entscheidungssspiele</t>
  </si>
  <si>
    <t>E-Spiele (8 Teams)</t>
  </si>
  <si>
    <t>E-Spiele  (16 Teams)</t>
  </si>
  <si>
    <t>Absteiger LL 
(8 Teams)</t>
  </si>
  <si>
    <t>männl. Jugend D BfG-Turnier Gruppe 1 (m-BfG-1)</t>
  </si>
  <si>
    <t>männl. Jugend D BfG-Turnier Gruppe 2 (m-BfG-2)</t>
  </si>
  <si>
    <t>männl. Jugend D BfG-Turnier Endrunde (m-BfG-ER)</t>
  </si>
  <si>
    <t>weibl. Jugend D BfG-Turnier Gruppe 1 (w-BfG-1)</t>
  </si>
  <si>
    <t>weibl. Jugend D BfG-Turnier Gruppe 2 (w-BfG-2)</t>
  </si>
  <si>
    <t>weibl. Jugend D BfG-Turnier Endrunde (w-BfG-ER)</t>
  </si>
  <si>
    <t>männliche Jugend A Bezirksoberliga Endrunde (mJA-BOL-ER)</t>
  </si>
  <si>
    <t>weibliche Jugend A Bezirksoberliga Endrunde (wJA-BOL-ER)</t>
  </si>
  <si>
    <t>männliche Jugend C Bezirksliga Endrunde (mJC-BL-ER)</t>
  </si>
  <si>
    <t>gemischte Jugend D Bezirksklasse Endspiel (gJD-BK ES)</t>
  </si>
  <si>
    <t>weibliche Jugend C Bezirksliga  Endspiel (wJC-BL ES)</t>
  </si>
  <si>
    <t>weibliche Jugend D Bezirksliga Endspiel (wJD-BL ES)</t>
  </si>
  <si>
    <t>weibliche Jugend D Bezirksklasse Endspiel (wJD-BK ES)</t>
  </si>
  <si>
    <t>männliche Jugend C Bezirksklasse Meisterschaft (mJC-BK-ER)</t>
  </si>
  <si>
    <t>gemischte Jugend D 3. Bezirksklasse Meisterschaft (gJD-3BK-ER)</t>
  </si>
  <si>
    <t>weibliche Jugend D Bezirksklasse Meisterschaft (wJD-BK-ER)</t>
  </si>
  <si>
    <t>-</t>
  </si>
  <si>
    <t>männliche Jugend A Endrunde Oberliga Württemberg (mJA-OLW-ER)</t>
  </si>
  <si>
    <t>männliche Jugend B Endrunde Oberliga Württemberg (mJB-OLW-ER)</t>
  </si>
  <si>
    <t>weibliche Jugend B Endrunde Oberliga  Württemberg (wJB-OLW-ER)</t>
  </si>
  <si>
    <t>Version 1.7</t>
  </si>
  <si>
    <t>männliche C-Jugend BWHV-Pokal (mJC-BWHV-P)</t>
  </si>
  <si>
    <t>weibliche C-Jugend BWHV-Pokal (wJC-BWHV-P)</t>
  </si>
  <si>
    <t>Liga</t>
  </si>
  <si>
    <t>Mannschaft</t>
  </si>
  <si>
    <t>Zurückgezogene Mannschaften (HR 24/25)</t>
  </si>
  <si>
    <t>F-RL-BW</t>
  </si>
  <si>
    <t>F-OLW</t>
  </si>
  <si>
    <t>F-VL-1</t>
  </si>
  <si>
    <t>Hinweis: zurückgezogene Mannschaften werden gemäß</t>
  </si>
  <si>
    <t>HVW-Spielordnung in der untersten Spielklasse (des je-</t>
  </si>
  <si>
    <t>weiligen Bezirks) eingeordnet.</t>
  </si>
  <si>
    <t>Aufsteiger</t>
  </si>
  <si>
    <t>Absteiger</t>
  </si>
  <si>
    <t>Verbleibend</t>
  </si>
  <si>
    <t>Entsch.spiele</t>
  </si>
  <si>
    <t>ohne TV Nelligen (Mannschaft zurückgezogen)</t>
  </si>
  <si>
    <t>Puffer</t>
  </si>
  <si>
    <t>Württemberg  (12 Teams)</t>
  </si>
  <si>
    <t>SG Brenztal</t>
  </si>
  <si>
    <t>SG Brenztal 2</t>
  </si>
  <si>
    <t>28.04.2025 - 04.05.2025</t>
  </si>
  <si>
    <t>05.05.2025 - 11.05.2025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</si>
</sst>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MS Sans Serif"/>
    </font>
    <font>
      <b/>
      <sz val="13"/>
      <color rgb="FF000000"/>
      <name val="MS Sans Serif"/>
    </font>
    <font>
      <b/>
      <sz val="10"/>
      <color rgb="FF000000"/>
      <name val="MS Sans Serif"/>
    </font>
    <font>
      <b/>
      <sz val="11.5"/>
      <color rgb="FF000000"/>
      <name val="MS Sans Serif"/>
    </font>
    <font>
      <sz val="11"/>
      <color theme="9" tint="-0.249977111117893"/>
      <name val="Aptos Narrow"/>
      <family val="2"/>
      <scheme val="minor"/>
    </font>
    <font>
      <b/>
      <u/>
      <sz val="11"/>
      <color theme="9" tint="-0.249977111117893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fgColor theme="0"/>
        <bgColor theme="3" tint="0.89986877040925317"/>
      </patternFill>
    </fill>
    <fill>
      <patternFill patternType="solid">
        <fgColor rgb="FFFFC7C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AE9F8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double">
        <color theme="1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4" fillId="0" borderId="0" applyNumberFormat="0" applyFill="0" applyBorder="0" applyAlignment="0" applyProtection="0"/>
  </cellStyleXfs>
  <cellXfs count="236">
    <xf numFmtId="0" fontId="0" fillId="0" borderId="0" xfId="0"/>
    <xf numFmtId="0" fontId="0" fillId="6" borderId="1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/>
    <xf numFmtId="0" fontId="0" fillId="8" borderId="12" xfId="0" applyFill="1" applyBorder="1"/>
    <xf numFmtId="0" fontId="0" fillId="8" borderId="14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6" borderId="0" xfId="0" applyFill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2" borderId="0" xfId="0" applyFill="1"/>
    <xf numFmtId="0" fontId="2" fillId="8" borderId="10" xfId="0" applyFont="1" applyFill="1" applyBorder="1"/>
    <xf numFmtId="0" fontId="2" fillId="8" borderId="4" xfId="0" applyFont="1" applyFill="1" applyBorder="1"/>
    <xf numFmtId="0" fontId="2" fillId="8" borderId="13" xfId="0" applyFont="1" applyFill="1" applyBorder="1"/>
    <xf numFmtId="0" fontId="2" fillId="8" borderId="9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18" xfId="0" applyFill="1" applyBorder="1"/>
    <xf numFmtId="2" fontId="0" fillId="9" borderId="18" xfId="0" applyNumberFormat="1" applyFill="1" applyBorder="1" applyAlignment="1">
      <alignment horizontal="left"/>
    </xf>
    <xf numFmtId="0" fontId="0" fillId="9" borderId="18" xfId="0" applyFill="1" applyBorder="1" applyAlignment="1">
      <alignment horizontal="left"/>
    </xf>
    <xf numFmtId="1" fontId="0" fillId="5" borderId="18" xfId="0" applyNumberFormat="1" applyFill="1" applyBorder="1" applyAlignment="1">
      <alignment horizontal="left"/>
    </xf>
    <xf numFmtId="0" fontId="2" fillId="6" borderId="18" xfId="0" applyFont="1" applyFill="1" applyBorder="1"/>
    <xf numFmtId="0" fontId="2" fillId="2" borderId="18" xfId="0" applyFont="1" applyFill="1" applyBorder="1"/>
    <xf numFmtId="2" fontId="0" fillId="8" borderId="18" xfId="0" applyNumberFormat="1" applyFill="1" applyBorder="1" applyAlignment="1">
      <alignment horizontal="left"/>
    </xf>
    <xf numFmtId="0" fontId="0" fillId="8" borderId="18" xfId="0" applyFill="1" applyBorder="1" applyAlignment="1">
      <alignment horizontal="left"/>
    </xf>
    <xf numFmtId="1" fontId="0" fillId="8" borderId="18" xfId="0" applyNumberFormat="1" applyFill="1" applyBorder="1" applyAlignment="1">
      <alignment horizontal="left"/>
    </xf>
    <xf numFmtId="0" fontId="2" fillId="8" borderId="18" xfId="0" applyFont="1" applyFill="1" applyBorder="1"/>
    <xf numFmtId="0" fontId="2" fillId="6" borderId="21" xfId="0" applyFont="1" applyFill="1" applyBorder="1"/>
    <xf numFmtId="0" fontId="0" fillId="6" borderId="21" xfId="0" applyFill="1" applyBorder="1"/>
    <xf numFmtId="0" fontId="2" fillId="2" borderId="22" xfId="0" applyFont="1" applyFill="1" applyBorder="1"/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applyBorder="1"/>
    <xf numFmtId="2" fontId="0" fillId="9" borderId="24" xfId="0" applyNumberFormat="1" applyFill="1" applyBorder="1" applyAlignment="1">
      <alignment horizontal="left"/>
    </xf>
    <xf numFmtId="0" fontId="0" fillId="9" borderId="24" xfId="0" applyFill="1" applyBorder="1" applyAlignment="1">
      <alignment horizontal="left"/>
    </xf>
    <xf numFmtId="1" fontId="0" fillId="5" borderId="24" xfId="0" applyNumberForma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" fillId="2" borderId="26" xfId="0" applyFont="1" applyFill="1" applyBorder="1"/>
    <xf numFmtId="0" fontId="0" fillId="0" borderId="27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/>
    <xf numFmtId="2" fontId="0" fillId="9" borderId="28" xfId="0" applyNumberFormat="1" applyFill="1" applyBorder="1" applyAlignment="1">
      <alignment horizontal="left"/>
    </xf>
    <xf numFmtId="0" fontId="0" fillId="9" borderId="28" xfId="0" applyFill="1" applyBorder="1" applyAlignment="1">
      <alignment horizontal="left"/>
    </xf>
    <xf numFmtId="1" fontId="0" fillId="5" borderId="28" xfId="0" applyNumberFormat="1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1" applyFont="1"/>
    <xf numFmtId="0" fontId="4" fillId="0" borderId="0" xfId="1"/>
    <xf numFmtId="0" fontId="6" fillId="0" borderId="0" xfId="1" applyFont="1" applyAlignment="1">
      <alignment horizontal="left"/>
    </xf>
    <xf numFmtId="0" fontId="7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0" xfId="1" applyAlignment="1">
      <alignment horizontal="right"/>
    </xf>
    <xf numFmtId="0" fontId="4" fillId="0" borderId="0" xfId="1" applyAlignment="1">
      <alignment horizontal="left"/>
    </xf>
    <xf numFmtId="0" fontId="2" fillId="2" borderId="30" xfId="0" applyFont="1" applyFill="1" applyBorder="1"/>
    <xf numFmtId="0" fontId="0" fillId="5" borderId="31" xfId="0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2" borderId="38" xfId="0" applyFont="1" applyFill="1" applyBorder="1"/>
    <xf numFmtId="2" fontId="0" fillId="9" borderId="39" xfId="0" applyNumberFormat="1" applyFill="1" applyBorder="1" applyAlignment="1">
      <alignment horizontal="left"/>
    </xf>
    <xf numFmtId="0" fontId="0" fillId="9" borderId="39" xfId="0" applyFill="1" applyBorder="1" applyAlignment="1">
      <alignment horizontal="left"/>
    </xf>
    <xf numFmtId="1" fontId="0" fillId="5" borderId="39" xfId="0" applyNumberFormat="1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0" borderId="41" xfId="0" applyBorder="1"/>
    <xf numFmtId="0" fontId="2" fillId="6" borderId="42" xfId="0" applyFont="1" applyFill="1" applyBorder="1"/>
    <xf numFmtId="0" fontId="0" fillId="6" borderId="43" xfId="0" applyFill="1" applyBorder="1"/>
    <xf numFmtId="0" fontId="0" fillId="6" borderId="44" xfId="0" applyFill="1" applyBorder="1" applyAlignment="1">
      <alignment horizontal="center"/>
    </xf>
    <xf numFmtId="0" fontId="2" fillId="6" borderId="45" xfId="0" applyFont="1" applyFill="1" applyBorder="1"/>
    <xf numFmtId="0" fontId="0" fillId="6" borderId="41" xfId="0" applyFill="1" applyBorder="1"/>
    <xf numFmtId="0" fontId="0" fillId="6" borderId="46" xfId="0" applyFill="1" applyBorder="1" applyAlignment="1">
      <alignment horizontal="center"/>
    </xf>
    <xf numFmtId="0" fontId="2" fillId="6" borderId="39" xfId="0" applyFont="1" applyFill="1" applyBorder="1"/>
    <xf numFmtId="0" fontId="2" fillId="6" borderId="19" xfId="0" applyFont="1" applyFill="1" applyBorder="1"/>
    <xf numFmtId="0" fontId="2" fillId="6" borderId="20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2" fontId="0" fillId="8" borderId="24" xfId="0" applyNumberFormat="1" applyFill="1" applyBorder="1" applyAlignment="1">
      <alignment horizontal="left"/>
    </xf>
    <xf numFmtId="0" fontId="0" fillId="8" borderId="24" xfId="0" applyFill="1" applyBorder="1" applyAlignment="1">
      <alignment horizontal="left"/>
    </xf>
    <xf numFmtId="1" fontId="0" fillId="8" borderId="24" xfId="0" applyNumberFormat="1" applyFill="1" applyBorder="1" applyAlignment="1">
      <alignment horizontal="left"/>
    </xf>
    <xf numFmtId="0" fontId="0" fillId="8" borderId="25" xfId="0" applyFill="1" applyBorder="1" applyAlignment="1">
      <alignment horizontal="left"/>
    </xf>
    <xf numFmtId="0" fontId="0" fillId="8" borderId="31" xfId="0" applyFill="1" applyBorder="1" applyAlignment="1">
      <alignment horizontal="left"/>
    </xf>
    <xf numFmtId="2" fontId="0" fillId="8" borderId="28" xfId="0" applyNumberFormat="1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1" fontId="0" fillId="8" borderId="28" xfId="0" applyNumberFormat="1" applyFill="1" applyBorder="1" applyAlignment="1">
      <alignment horizontal="left"/>
    </xf>
    <xf numFmtId="0" fontId="0" fillId="8" borderId="29" xfId="0" applyFill="1" applyBorder="1" applyAlignment="1">
      <alignment horizontal="left"/>
    </xf>
    <xf numFmtId="0" fontId="11" fillId="0" borderId="0" xfId="2" applyFont="1"/>
    <xf numFmtId="0" fontId="10" fillId="0" borderId="0" xfId="2"/>
    <xf numFmtId="0" fontId="0" fillId="5" borderId="10" xfId="0" applyFill="1" applyBorder="1"/>
    <xf numFmtId="0" fontId="0" fillId="5" borderId="4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9" xfId="0" applyFill="1" applyBorder="1"/>
    <xf numFmtId="0" fontId="2" fillId="2" borderId="19" xfId="0" applyFont="1" applyFill="1" applyBorder="1" applyAlignment="1">
      <alignment horizontal="left"/>
    </xf>
    <xf numFmtId="0" fontId="2" fillId="2" borderId="37" xfId="0" applyFont="1" applyFill="1" applyBorder="1"/>
    <xf numFmtId="0" fontId="2" fillId="2" borderId="20" xfId="0" applyFont="1" applyFill="1" applyBorder="1"/>
    <xf numFmtId="0" fontId="2" fillId="2" borderId="19" xfId="0" applyFont="1" applyFill="1" applyBorder="1"/>
    <xf numFmtId="0" fontId="0" fillId="0" borderId="35" xfId="0" applyBorder="1"/>
    <xf numFmtId="0" fontId="0" fillId="0" borderId="36" xfId="0" applyBorder="1"/>
    <xf numFmtId="0" fontId="2" fillId="2" borderId="28" xfId="0" applyFont="1" applyFill="1" applyBorder="1"/>
    <xf numFmtId="0" fontId="1" fillId="0" borderId="0" xfId="0" applyFont="1" applyAlignment="1">
      <alignment horizontal="left"/>
    </xf>
    <xf numFmtId="0" fontId="12" fillId="6" borderId="10" xfId="0" applyFont="1" applyFill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3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/>
    <xf numFmtId="0" fontId="14" fillId="0" borderId="0" xfId="3"/>
    <xf numFmtId="0" fontId="15" fillId="0" borderId="0" xfId="0" applyFont="1"/>
    <xf numFmtId="0" fontId="0" fillId="2" borderId="1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3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5" fillId="5" borderId="0" xfId="0" applyFont="1" applyFill="1"/>
    <xf numFmtId="0" fontId="0" fillId="11" borderId="3" xfId="0" applyFill="1" applyBorder="1"/>
    <xf numFmtId="0" fontId="0" fillId="11" borderId="4" xfId="0" applyFill="1" applyBorder="1"/>
    <xf numFmtId="0" fontId="0" fillId="0" borderId="47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2" fillId="2" borderId="22" xfId="0" quotePrefix="1" applyFont="1" applyFill="1" applyBorder="1"/>
    <xf numFmtId="0" fontId="0" fillId="13" borderId="51" xfId="0" applyFill="1" applyBorder="1"/>
    <xf numFmtId="0" fontId="0" fillId="13" borderId="52" xfId="0" applyFill="1" applyBorder="1"/>
    <xf numFmtId="0" fontId="0" fillId="14" borderId="51" xfId="0" applyFill="1" applyBorder="1"/>
    <xf numFmtId="0" fontId="0" fillId="14" borderId="52" xfId="0" applyFill="1" applyBorder="1"/>
    <xf numFmtId="0" fontId="0" fillId="14" borderId="53" xfId="0" applyFill="1" applyBorder="1"/>
    <xf numFmtId="0" fontId="0" fillId="14" borderId="54" xfId="0" applyFill="1" applyBorder="1"/>
    <xf numFmtId="14" fontId="15" fillId="0" borderId="0" xfId="0" applyNumberFormat="1" applyFont="1" applyAlignment="1">
      <alignment horizontal="left"/>
    </xf>
    <xf numFmtId="14" fontId="0" fillId="0" borderId="0" xfId="0" quotePrefix="1" applyNumberFormat="1"/>
    <xf numFmtId="0" fontId="0" fillId="9" borderId="0" xfId="0" applyFill="1"/>
    <xf numFmtId="0" fontId="0" fillId="15" borderId="0" xfId="0" applyFill="1"/>
    <xf numFmtId="0" fontId="0" fillId="5" borderId="0" xfId="0" applyFill="1"/>
    <xf numFmtId="0" fontId="0" fillId="16" borderId="0" xfId="0" applyFill="1"/>
    <xf numFmtId="0" fontId="0" fillId="17" borderId="0" xfId="0" applyFill="1"/>
    <xf numFmtId="0" fontId="15" fillId="13" borderId="0" xfId="0" applyFont="1" applyFill="1"/>
    <xf numFmtId="0" fontId="2" fillId="2" borderId="55" xfId="0" applyFont="1" applyFill="1" applyBorder="1"/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11" borderId="59" xfId="0" applyFill="1" applyBorder="1"/>
    <xf numFmtId="0" fontId="0" fillId="11" borderId="60" xfId="0" applyFill="1" applyBorder="1"/>
    <xf numFmtId="0" fontId="12" fillId="12" borderId="19" xfId="0" applyFont="1" applyFill="1" applyBorder="1" applyAlignment="1">
      <alignment horizontal="center"/>
    </xf>
    <xf numFmtId="0" fontId="12" fillId="12" borderId="20" xfId="0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Protection="1"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5" xfId="0" applyFont="1" applyFill="1" applyBorder="1" applyAlignment="1">
      <alignment horizontal="center" vertical="center" textRotation="90"/>
    </xf>
    <xf numFmtId="0" fontId="2" fillId="8" borderId="7" xfId="0" applyFont="1" applyFill="1" applyBorder="1" applyAlignment="1">
      <alignment horizontal="center" vertical="center" textRotation="90"/>
    </xf>
    <xf numFmtId="0" fontId="2" fillId="8" borderId="15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2" fillId="5" borderId="12" xfId="0" applyFont="1" applyFill="1" applyBorder="1"/>
    <xf numFmtId="0" fontId="2" fillId="5" borderId="4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5" borderId="9" xfId="0" applyFont="1" applyFill="1" applyBorder="1"/>
    <xf numFmtId="0" fontId="2" fillId="7" borderId="12" xfId="0" applyFont="1" applyFill="1" applyBorder="1"/>
    <xf numFmtId="0" fontId="2" fillId="7" borderId="4" xfId="0" applyFont="1" applyFill="1" applyBorder="1"/>
    <xf numFmtId="0" fontId="2" fillId="7" borderId="13" xfId="0" applyFont="1" applyFill="1" applyBorder="1"/>
    <xf numFmtId="0" fontId="2" fillId="7" borderId="14" xfId="0" applyFont="1" applyFill="1" applyBorder="1"/>
    <xf numFmtId="0" fontId="2" fillId="7" borderId="9" xfId="0" applyFont="1" applyFill="1" applyBorder="1"/>
    <xf numFmtId="0" fontId="2" fillId="3" borderId="5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8" borderId="5" xfId="0" applyFont="1" applyFill="1" applyBorder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0" fillId="8" borderId="17" xfId="0" applyFill="1" applyBorder="1" applyAlignment="1">
      <alignment horizontal="center" vertical="center" textRotation="90" wrapText="1"/>
    </xf>
    <xf numFmtId="0" fontId="2" fillId="10" borderId="15" xfId="0" applyFont="1" applyFill="1" applyBorder="1" applyAlignment="1">
      <alignment horizontal="center" vertical="center" textRotation="90" wrapText="1"/>
    </xf>
    <xf numFmtId="0" fontId="0" fillId="10" borderId="16" xfId="0" applyFill="1" applyBorder="1" applyAlignment="1">
      <alignment horizontal="center" vertical="center" textRotation="90"/>
    </xf>
    <xf numFmtId="0" fontId="0" fillId="10" borderId="17" xfId="0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/>
    </xf>
    <xf numFmtId="0" fontId="2" fillId="8" borderId="16" xfId="0" applyFont="1" applyFill="1" applyBorder="1" applyAlignment="1">
      <alignment horizontal="center" vertical="center" textRotation="90"/>
    </xf>
    <xf numFmtId="0" fontId="2" fillId="8" borderId="1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Protection="1">
      <protection locked="0"/>
    </xf>
    <xf numFmtId="0" fontId="1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5" borderId="49" xfId="0" applyFont="1" applyFill="1" applyBorder="1"/>
    <xf numFmtId="0" fontId="0" fillId="5" borderId="50" xfId="0" applyFill="1" applyBorder="1"/>
    <xf numFmtId="0" fontId="16" fillId="15" borderId="2" xfId="0" applyFont="1" applyFill="1" applyBorder="1" applyAlignment="1">
      <alignment horizontal="center" vertical="center" textRotation="90"/>
    </xf>
    <xf numFmtId="0" fontId="17" fillId="15" borderId="58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6" borderId="37" xfId="0" applyFont="1" applyFill="1" applyBorder="1" applyAlignment="1">
      <alignment horizontal="center"/>
    </xf>
    <xf numFmtId="0" fontId="2" fillId="6" borderId="37" xfId="0" applyFont="1" applyFill="1" applyBorder="1"/>
    <xf numFmtId="0" fontId="2" fillId="6" borderId="20" xfId="0" applyFont="1" applyFill="1" applyBorder="1"/>
    <xf numFmtId="0" fontId="2" fillId="6" borderId="41" xfId="0" applyFont="1" applyFill="1" applyBorder="1" applyAlignment="1">
      <alignment horizontal="center"/>
    </xf>
    <xf numFmtId="0" fontId="2" fillId="6" borderId="41" xfId="0" applyFont="1" applyFill="1" applyBorder="1"/>
    <xf numFmtId="0" fontId="2" fillId="6" borderId="46" xfId="0" applyFont="1" applyFill="1" applyBorder="1"/>
    <xf numFmtId="0" fontId="2" fillId="6" borderId="20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</cellXfs>
  <cellStyles count="4">
    <cellStyle name="Link" xfId="3" builtinId="8"/>
    <cellStyle name="Standard" xfId="0" builtinId="0"/>
    <cellStyle name="Standard 2" xfId="1" xr:uid="{C28A7003-930F-40CF-B1B5-3AE5D5AE3084}"/>
    <cellStyle name="Standard 3" xfId="2" xr:uid="{72C9D2FE-376B-4D95-8911-0332D71444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9F8"/>
      <color rgb="FFFFC7CE"/>
      <color rgb="FFFF99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em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769620</xdr:colOff>
      <xdr:row>3</xdr:row>
      <xdr:rowOff>8455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62100" cy="602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769620</xdr:colOff>
      <xdr:row>3</xdr:row>
      <xdr:rowOff>8455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62100" cy="602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5</xdr:col>
          <xdr:colOff>781050</xdr:colOff>
          <xdr:row>16</xdr:row>
          <xdr:rowOff>161925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22</xdr:row>
      <xdr:rowOff>0</xdr:rowOff>
    </xdr:from>
    <xdr:to>
      <xdr:col>6</xdr:col>
      <xdr:colOff>22860</xdr:colOff>
      <xdr:row>24</xdr:row>
      <xdr:rowOff>82379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94760"/>
          <a:ext cx="4777740" cy="4481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472758</xdr:colOff>
      <xdr:row>28</xdr:row>
      <xdr:rowOff>175260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617720"/>
          <a:ext cx="2850198" cy="358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682153</xdr:colOff>
      <xdr:row>46</xdr:row>
      <xdr:rowOff>83819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715000"/>
          <a:ext cx="2267113" cy="20954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5</xdr:col>
      <xdr:colOff>670560</xdr:colOff>
      <xdr:row>46</xdr:row>
      <xdr:rowOff>73443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7440" y="5715000"/>
          <a:ext cx="2255520" cy="208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vw-online.org/fileadmin/hvw/Spielbetrieb/Verband/Saison_24-25/Durchfuehrungsbestimmungen_Verband-Bezirk_2425.pdf" TargetMode="External"/><Relationship Id="rId2" Type="http://schemas.openxmlformats.org/officeDocument/2006/relationships/hyperlink" Target="https://www.hvw-online.org/fileadmin/hvw/Spielbetrieb/Verband/Saison_24-25/Auf-_und_Abstieg_Verbandsspielklassen_Frauen_2425.pdf" TargetMode="External"/><Relationship Id="rId1" Type="http://schemas.openxmlformats.org/officeDocument/2006/relationships/hyperlink" Target="https://www.hvw-online.org/fileadmin/hvw/Spielbetrieb/Verband/Saison_24-25/Auf-_und_Abstieg_Verbandsspielklassen_Maenner_24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7079A-D8C6-4ACF-BF75-91926E8954ED}">
  <dimension ref="A3:G48"/>
  <sheetViews>
    <sheetView showGridLines="0" tabSelected="1" zoomScaleNormal="100" workbookViewId="0">
      <selection activeCell="A4" sqref="A4"/>
    </sheetView>
  </sheetViews>
  <sheetFormatPr baseColWidth="10" defaultRowHeight="14.25"/>
  <cols>
    <col min="5" max="5" width="14" customWidth="1"/>
    <col min="6" max="6" width="12.25" customWidth="1"/>
  </cols>
  <sheetData>
    <row r="3" spans="1:7" ht="18">
      <c r="C3" s="124" t="s">
        <v>1617</v>
      </c>
      <c r="G3" s="130" t="s">
        <v>1734</v>
      </c>
    </row>
    <row r="4" spans="1:7">
      <c r="G4" s="149">
        <v>45781</v>
      </c>
    </row>
    <row r="6" spans="1:7">
      <c r="A6" t="s">
        <v>1702</v>
      </c>
    </row>
    <row r="7" spans="1:7">
      <c r="A7" t="s">
        <v>1703</v>
      </c>
    </row>
    <row r="8" spans="1:7">
      <c r="A8" t="s">
        <v>1704</v>
      </c>
    </row>
    <row r="9" spans="1:7">
      <c r="A9" t="s">
        <v>1705</v>
      </c>
    </row>
    <row r="11" spans="1:7" ht="15">
      <c r="A11" s="37" t="s">
        <v>1632</v>
      </c>
      <c r="B11" s="115" t="s">
        <v>1631</v>
      </c>
      <c r="C11" s="114"/>
      <c r="D11" s="37" t="s">
        <v>1630</v>
      </c>
    </row>
    <row r="12" spans="1:7">
      <c r="A12" s="125" t="s">
        <v>1618</v>
      </c>
      <c r="B12" s="126" t="s">
        <v>1619</v>
      </c>
      <c r="C12" s="127"/>
      <c r="D12" s="125" t="str">
        <f>IF(DATE(RIGHT(HBW!A2,4),MID(HBW!A2,17,2),MID(HBW!A2,14,2))&gt;$G$4,LEFT(HBW!A2,10),RIGHT(HBW!A2,10))</f>
        <v>04.05.2025</v>
      </c>
    </row>
    <row r="13" spans="1:7">
      <c r="A13" s="125" t="s">
        <v>542</v>
      </c>
      <c r="B13" s="126" t="s">
        <v>1620</v>
      </c>
      <c r="C13" s="127"/>
      <c r="D13" s="125" t="str">
        <f>IF(DATE(RIGHT(HVW!A2,4),MID(HVW!A2,17,2),MID(HVW!A2,14,2))&gt;$G$4,LEFT(HVW!A2,10),RIGHT(HVW!A2,10))</f>
        <v>04.05.2025</v>
      </c>
    </row>
    <row r="14" spans="1:7">
      <c r="A14" s="125" t="s">
        <v>1621</v>
      </c>
      <c r="B14" s="126" t="s">
        <v>1622</v>
      </c>
      <c r="C14" s="127"/>
      <c r="D14" s="125" t="str">
        <f>IF(DATE(RIGHT('01_HF'!A2,4),MID('01_HF'!A2,17,2),MID('01_HF'!A2,14,2))&gt;$G$4,LEFT('01_HF'!A2,10),RIGHT('01_HF'!A2,10))</f>
        <v>04.05.2025</v>
      </c>
      <c r="F14" s="150"/>
    </row>
    <row r="15" spans="1:7">
      <c r="A15" s="125" t="s">
        <v>1623</v>
      </c>
      <c r="B15" s="126" t="s">
        <v>1622</v>
      </c>
      <c r="C15" s="127"/>
      <c r="D15" s="125" t="str">
        <f>IF(DATE(RIGHT('02_EM'!A2,4),MID('02_EM'!A2,17,2),MID('02_EM'!A2,14,2))&gt;$G$4,LEFT('02_EM'!A2,10),RIGHT('02_EM'!A2,10))</f>
        <v>04.05.2025</v>
      </c>
    </row>
    <row r="16" spans="1:7">
      <c r="A16" s="125" t="s">
        <v>1624</v>
      </c>
      <c r="B16" s="126" t="s">
        <v>1622</v>
      </c>
      <c r="C16" s="127"/>
      <c r="D16" s="125" t="str">
        <f>IF(DATE(RIGHT('03_RS'!A2,4),MID('03_RS'!A2,17,2),MID('03_RS'!A2,14,2))&gt;$G$4,LEFT('03_RS'!A2,10),RIGHT('03_RS'!A2,10))</f>
        <v>04.05.2025</v>
      </c>
    </row>
    <row r="17" spans="1:6">
      <c r="A17" s="125" t="s">
        <v>1625</v>
      </c>
      <c r="B17" s="126" t="s">
        <v>1622</v>
      </c>
      <c r="C17" s="127"/>
      <c r="D17" s="125" t="str">
        <f>IF(DATE(RIGHT('04_ET'!A2,4),MID('04_ET'!A2,17,2),MID('04_ET'!A2,14,2))&gt;$G$4,LEFT('04_ET'!A2,10),RIGHT('04_ET'!A2,10))</f>
        <v>04.05.2025</v>
      </c>
    </row>
    <row r="18" spans="1:6">
      <c r="A18" s="125" t="s">
        <v>1626</v>
      </c>
      <c r="B18" s="126" t="s">
        <v>1622</v>
      </c>
      <c r="C18" s="127"/>
      <c r="D18" s="125" t="str">
        <f>IF(DATE(RIGHT('05_SL'!A2,4),MID('05_SL'!A2,17,2),MID('05_SL'!A2,14,2))&gt;$G$4,LEFT('05_SL'!A2,10),RIGHT('05_SL'!A2,10))</f>
        <v>04.05.2025</v>
      </c>
    </row>
    <row r="19" spans="1:6">
      <c r="A19" s="125" t="s">
        <v>1627</v>
      </c>
      <c r="B19" s="126" t="s">
        <v>1622</v>
      </c>
      <c r="C19" s="127"/>
      <c r="D19" s="125" t="str">
        <f>IF(DATE(RIGHT('06_AN'!A2,4),MID('06_AN'!A2,17,2),MID('06_AN'!A2,14,2))&gt;$G$4,LEFT('06_AN'!A2,10),RIGHT('06_AN'!A2,10))</f>
        <v>05.05.2025</v>
      </c>
    </row>
    <row r="20" spans="1:6">
      <c r="A20" s="125" t="s">
        <v>1628</v>
      </c>
      <c r="B20" s="126" t="s">
        <v>1622</v>
      </c>
      <c r="C20" s="127"/>
      <c r="D20" s="125" t="str">
        <f>IF(DATE(RIGHT('07_NZ'!A2,4),MID('07_NZ'!A2,17,2),MID('07_NZ'!A2,14,2))&gt;$G$4,LEFT('07_NZ'!A2,10),RIGHT('07_NZ'!A2,10))</f>
        <v>04.05.2025</v>
      </c>
    </row>
    <row r="21" spans="1:6">
      <c r="A21" s="125" t="s">
        <v>1629</v>
      </c>
      <c r="B21" s="126" t="s">
        <v>1622</v>
      </c>
      <c r="C21" s="127"/>
      <c r="D21" s="125" t="str">
        <f>IF(DATE(RIGHT('08_BD'!A2,4),MID('08_BD'!A2,17,2),MID('08_BD'!A2,14,2))&gt;$G$4,LEFT('08_BD'!A2,10),RIGHT('08_BD'!A2,10))</f>
        <v>04.05.2025</v>
      </c>
    </row>
    <row r="23" spans="1:6" ht="15">
      <c r="A23" t="s">
        <v>1706</v>
      </c>
    </row>
    <row r="24" spans="1:6" ht="7.15" customHeight="1"/>
    <row r="25" spans="1:6">
      <c r="A25" s="128" t="s">
        <v>1633</v>
      </c>
      <c r="F25" s="129" t="s">
        <v>1634</v>
      </c>
    </row>
    <row r="26" spans="1:6">
      <c r="A26" s="128" t="s">
        <v>1635</v>
      </c>
      <c r="F26" s="129" t="s">
        <v>1634</v>
      </c>
    </row>
    <row r="27" spans="1:6" ht="7.15" customHeight="1"/>
    <row r="28" spans="1:6">
      <c r="A28" t="s">
        <v>1636</v>
      </c>
    </row>
    <row r="29" spans="1:6">
      <c r="A29" t="s">
        <v>1637</v>
      </c>
    </row>
    <row r="30" spans="1:6">
      <c r="A30" t="s">
        <v>1638</v>
      </c>
    </row>
    <row r="31" spans="1:6">
      <c r="A31" t="s">
        <v>1645</v>
      </c>
      <c r="F31" s="129" t="s">
        <v>1649</v>
      </c>
    </row>
    <row r="32" spans="1:6" ht="7.15" customHeight="1"/>
    <row r="33" spans="1:2">
      <c r="A33" s="130" t="s">
        <v>1639</v>
      </c>
    </row>
    <row r="34" spans="1:2">
      <c r="A34" t="s">
        <v>1640</v>
      </c>
    </row>
    <row r="35" spans="1:2">
      <c r="A35" t="s">
        <v>1641</v>
      </c>
    </row>
    <row r="36" spans="1:2" ht="7.15" customHeight="1"/>
    <row r="37" spans="1:2">
      <c r="A37" s="130" t="s">
        <v>1642</v>
      </c>
    </row>
    <row r="38" spans="1:2">
      <c r="A38" t="s">
        <v>1647</v>
      </c>
    </row>
    <row r="39" spans="1:2">
      <c r="A39" t="s">
        <v>1644</v>
      </c>
    </row>
    <row r="40" spans="1:2">
      <c r="A40" t="s">
        <v>1646</v>
      </c>
    </row>
    <row r="41" spans="1:2">
      <c r="A41" t="s">
        <v>1648</v>
      </c>
    </row>
    <row r="42" spans="1:2" ht="7.15" customHeight="1"/>
    <row r="43" spans="1:2">
      <c r="A43" t="s">
        <v>1643</v>
      </c>
    </row>
    <row r="44" spans="1:2">
      <c r="A44" s="128" t="s">
        <v>1653</v>
      </c>
      <c r="B44" t="s">
        <v>1650</v>
      </c>
    </row>
    <row r="45" spans="1:2">
      <c r="A45" s="128" t="s">
        <v>1654</v>
      </c>
      <c r="B45" t="s">
        <v>1651</v>
      </c>
    </row>
    <row r="46" spans="1:2">
      <c r="A46" s="128" t="s">
        <v>1655</v>
      </c>
      <c r="B46" t="s">
        <v>1657</v>
      </c>
    </row>
    <row r="47" spans="1:2">
      <c r="A47" s="128"/>
      <c r="B47" t="s">
        <v>1658</v>
      </c>
    </row>
    <row r="48" spans="1:2">
      <c r="A48" s="128" t="s">
        <v>1656</v>
      </c>
      <c r="B48" t="s">
        <v>1652</v>
      </c>
    </row>
  </sheetData>
  <sheetProtection algorithmName="SHA-512" hashValue="2C6YGiDHTP4EFlIf5xEBpet4NtfzAWe1Pnh//+NSffIPPUPmrFFbDTzigp6mAm00u9Fj0VpIpd5vJB5zpIojSQ==" saltValue="AaeGv2xJ3gYX2I5moffw2Q==" spinCount="100000" sheet="1" selectLockedCells="1"/>
  <hyperlinks>
    <hyperlink ref="F25" r:id="rId1" xr:uid="{C1FA17A7-832B-4492-BCDD-4CB7929D7BC1}"/>
    <hyperlink ref="F26" r:id="rId2" xr:uid="{E8D095C3-D70D-409C-8E81-10FCD040F9C9}"/>
    <hyperlink ref="F31" r:id="rId3" xr:uid="{AEF6DA0A-4FE5-40EA-896A-5B2C5BA9D2C5}"/>
  </hyperlinks>
  <pageMargins left="0.7" right="0.7" top="0.78740157499999996" bottom="0.78740157499999996" header="0.3" footer="0.3"/>
  <pageSetup paperSize="9" orientation="portrait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9165-A56E-40A7-AA77-E4B658EFAFCB}">
  <sheetPr>
    <tabColor theme="8" tint="0.79998168889431442"/>
  </sheetPr>
  <dimension ref="A1:B529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2.375" defaultRowHeight="15"/>
  <cols>
    <col min="1" max="1" width="47" style="105" customWidth="1"/>
    <col min="2" max="2" width="13.625" style="105" customWidth="1"/>
    <col min="3" max="16384" width="12.375" style="105"/>
  </cols>
  <sheetData>
    <row r="1" spans="1:2">
      <c r="A1" s="104" t="s">
        <v>1361</v>
      </c>
      <c r="B1" s="104" t="s">
        <v>1362</v>
      </c>
    </row>
    <row r="2" spans="1:2">
      <c r="A2" s="105" t="s">
        <v>670</v>
      </c>
      <c r="B2" s="105">
        <v>1</v>
      </c>
    </row>
    <row r="3" spans="1:2">
      <c r="A3" s="105" t="s">
        <v>602</v>
      </c>
      <c r="B3" s="105">
        <v>1</v>
      </c>
    </row>
    <row r="4" spans="1:2">
      <c r="A4" s="105" t="s">
        <v>583</v>
      </c>
      <c r="B4" s="105">
        <v>1</v>
      </c>
    </row>
    <row r="5" spans="1:2">
      <c r="A5" s="105" t="s">
        <v>572</v>
      </c>
      <c r="B5" s="105">
        <v>1</v>
      </c>
    </row>
    <row r="6" spans="1:2">
      <c r="A6" s="105" t="s">
        <v>590</v>
      </c>
      <c r="B6" s="105">
        <v>1</v>
      </c>
    </row>
    <row r="7" spans="1:2">
      <c r="A7" s="105" t="s">
        <v>1363</v>
      </c>
      <c r="B7" s="105">
        <v>1</v>
      </c>
    </row>
    <row r="8" spans="1:2">
      <c r="A8" s="105" t="s">
        <v>341</v>
      </c>
      <c r="B8" s="105">
        <v>1</v>
      </c>
    </row>
    <row r="9" spans="1:2">
      <c r="A9" s="105" t="s">
        <v>364</v>
      </c>
      <c r="B9" s="105">
        <v>1</v>
      </c>
    </row>
    <row r="10" spans="1:2">
      <c r="A10" s="105" t="s">
        <v>601</v>
      </c>
      <c r="B10" s="105">
        <v>1</v>
      </c>
    </row>
    <row r="11" spans="1:2">
      <c r="A11" s="105" t="s">
        <v>1364</v>
      </c>
      <c r="B11" s="105">
        <v>1</v>
      </c>
    </row>
    <row r="12" spans="1:2">
      <c r="A12" s="105" t="s">
        <v>1365</v>
      </c>
      <c r="B12" s="105">
        <v>1</v>
      </c>
    </row>
    <row r="13" spans="1:2">
      <c r="A13" s="105" t="s">
        <v>682</v>
      </c>
      <c r="B13" s="105">
        <v>1</v>
      </c>
    </row>
    <row r="14" spans="1:2">
      <c r="A14" s="105" t="s">
        <v>412</v>
      </c>
      <c r="B14" s="105">
        <v>1</v>
      </c>
    </row>
    <row r="15" spans="1:2">
      <c r="A15" s="105" t="s">
        <v>425</v>
      </c>
      <c r="B15" s="105">
        <v>1</v>
      </c>
    </row>
    <row r="16" spans="1:2">
      <c r="A16" s="105" t="s">
        <v>428</v>
      </c>
      <c r="B16" s="105">
        <v>1</v>
      </c>
    </row>
    <row r="17" spans="1:2">
      <c r="A17" s="105" t="s">
        <v>550</v>
      </c>
      <c r="B17" s="105">
        <v>1</v>
      </c>
    </row>
    <row r="18" spans="1:2">
      <c r="A18" s="105" t="s">
        <v>610</v>
      </c>
      <c r="B18" s="105">
        <v>1</v>
      </c>
    </row>
    <row r="19" spans="1:2">
      <c r="A19" s="105" t="s">
        <v>588</v>
      </c>
      <c r="B19" s="105">
        <v>1</v>
      </c>
    </row>
    <row r="20" spans="1:2">
      <c r="A20" s="105" t="s">
        <v>557</v>
      </c>
      <c r="B20" s="105">
        <v>1</v>
      </c>
    </row>
    <row r="21" spans="1:2">
      <c r="A21" s="105" t="s">
        <v>424</v>
      </c>
      <c r="B21" s="105">
        <v>1</v>
      </c>
    </row>
    <row r="22" spans="1:2">
      <c r="A22" s="105" t="s">
        <v>592</v>
      </c>
      <c r="B22" s="105">
        <v>1</v>
      </c>
    </row>
    <row r="23" spans="1:2">
      <c r="A23" s="105" t="s">
        <v>599</v>
      </c>
      <c r="B23" s="105">
        <v>1</v>
      </c>
    </row>
    <row r="24" spans="1:2">
      <c r="A24" s="105" t="s">
        <v>1366</v>
      </c>
      <c r="B24" s="105">
        <v>1</v>
      </c>
    </row>
    <row r="25" spans="1:2">
      <c r="A25" s="105" t="s">
        <v>455</v>
      </c>
      <c r="B25" s="105">
        <v>1</v>
      </c>
    </row>
    <row r="26" spans="1:2">
      <c r="A26" s="105" t="s">
        <v>607</v>
      </c>
      <c r="B26" s="105">
        <v>1</v>
      </c>
    </row>
    <row r="27" spans="1:2">
      <c r="A27" s="105" t="s">
        <v>645</v>
      </c>
      <c r="B27" s="105">
        <v>1</v>
      </c>
    </row>
    <row r="28" spans="1:2">
      <c r="A28" s="105" t="s">
        <v>614</v>
      </c>
      <c r="B28" s="105">
        <v>1</v>
      </c>
    </row>
    <row r="29" spans="1:2">
      <c r="A29" s="105" t="s">
        <v>585</v>
      </c>
      <c r="B29" s="105">
        <v>1</v>
      </c>
    </row>
    <row r="30" spans="1:2">
      <c r="A30" s="105" t="s">
        <v>408</v>
      </c>
      <c r="B30" s="105">
        <v>1</v>
      </c>
    </row>
    <row r="31" spans="1:2">
      <c r="A31" s="105" t="s">
        <v>370</v>
      </c>
      <c r="B31" s="105">
        <v>1</v>
      </c>
    </row>
    <row r="32" spans="1:2">
      <c r="A32" s="105" t="s">
        <v>575</v>
      </c>
      <c r="B32" s="105">
        <v>1</v>
      </c>
    </row>
    <row r="33" spans="1:2">
      <c r="A33" s="105" t="s">
        <v>578</v>
      </c>
      <c r="B33" s="105">
        <v>1</v>
      </c>
    </row>
    <row r="34" spans="1:2">
      <c r="A34" s="105" t="s">
        <v>427</v>
      </c>
      <c r="B34" s="105">
        <v>1</v>
      </c>
    </row>
    <row r="35" spans="1:2">
      <c r="A35" s="105" t="s">
        <v>333</v>
      </c>
      <c r="B35" s="105">
        <v>1</v>
      </c>
    </row>
    <row r="36" spans="1:2">
      <c r="A36" s="105" t="s">
        <v>1367</v>
      </c>
      <c r="B36" s="105">
        <v>1</v>
      </c>
    </row>
    <row r="37" spans="1:2">
      <c r="A37" s="105" t="s">
        <v>584</v>
      </c>
      <c r="B37" s="105">
        <v>1</v>
      </c>
    </row>
    <row r="38" spans="1:2">
      <c r="A38" s="105" t="s">
        <v>342</v>
      </c>
      <c r="B38" s="105">
        <v>1</v>
      </c>
    </row>
    <row r="39" spans="1:2">
      <c r="A39" s="105" t="s">
        <v>551</v>
      </c>
      <c r="B39" s="105">
        <v>1</v>
      </c>
    </row>
    <row r="40" spans="1:2">
      <c r="A40" s="105" t="s">
        <v>409</v>
      </c>
      <c r="B40" s="105">
        <v>1</v>
      </c>
    </row>
    <row r="41" spans="1:2">
      <c r="A41" s="105" t="s">
        <v>562</v>
      </c>
      <c r="B41" s="105">
        <v>1</v>
      </c>
    </row>
    <row r="42" spans="1:2">
      <c r="A42" s="105" t="s">
        <v>1368</v>
      </c>
      <c r="B42" s="105">
        <v>1</v>
      </c>
    </row>
    <row r="43" spans="1:2">
      <c r="A43" s="105" t="s">
        <v>555</v>
      </c>
      <c r="B43" s="105">
        <v>1</v>
      </c>
    </row>
    <row r="44" spans="1:2">
      <c r="A44" s="105" t="s">
        <v>603</v>
      </c>
      <c r="B44" s="105">
        <v>1</v>
      </c>
    </row>
    <row r="45" spans="1:2">
      <c r="A45" s="105" t="s">
        <v>476</v>
      </c>
      <c r="B45" s="105">
        <v>1</v>
      </c>
    </row>
    <row r="46" spans="1:2">
      <c r="A46" s="105" t="s">
        <v>349</v>
      </c>
      <c r="B46" s="105">
        <v>1</v>
      </c>
    </row>
    <row r="47" spans="1:2">
      <c r="A47" s="105" t="s">
        <v>338</v>
      </c>
      <c r="B47" s="105">
        <v>1</v>
      </c>
    </row>
    <row r="48" spans="1:2">
      <c r="A48" s="105" t="s">
        <v>581</v>
      </c>
      <c r="B48" s="105">
        <v>1</v>
      </c>
    </row>
    <row r="49" spans="1:2">
      <c r="A49" s="105" t="s">
        <v>1369</v>
      </c>
      <c r="B49" s="105">
        <v>1</v>
      </c>
    </row>
    <row r="50" spans="1:2">
      <c r="A50" s="105" t="s">
        <v>429</v>
      </c>
      <c r="B50" s="105">
        <v>1</v>
      </c>
    </row>
    <row r="51" spans="1:2">
      <c r="A51" s="105" t="s">
        <v>605</v>
      </c>
      <c r="B51" s="105">
        <v>1</v>
      </c>
    </row>
    <row r="52" spans="1:2">
      <c r="A52" s="105" t="s">
        <v>680</v>
      </c>
      <c r="B52" s="105">
        <v>1</v>
      </c>
    </row>
    <row r="53" spans="1:2">
      <c r="A53" s="105" t="s">
        <v>372</v>
      </c>
      <c r="B53" s="105">
        <v>1</v>
      </c>
    </row>
    <row r="54" spans="1:2">
      <c r="A54" s="105" t="s">
        <v>327</v>
      </c>
      <c r="B54" s="105">
        <v>1</v>
      </c>
    </row>
    <row r="55" spans="1:2">
      <c r="A55" s="105" t="s">
        <v>569</v>
      </c>
      <c r="B55" s="105">
        <v>1</v>
      </c>
    </row>
    <row r="56" spans="1:2">
      <c r="A56" s="105" t="s">
        <v>600</v>
      </c>
      <c r="B56" s="105">
        <v>1</v>
      </c>
    </row>
    <row r="57" spans="1:2">
      <c r="A57" s="105" t="s">
        <v>606</v>
      </c>
      <c r="B57" s="105">
        <v>1</v>
      </c>
    </row>
    <row r="58" spans="1:2">
      <c r="A58" s="105" t="s">
        <v>416</v>
      </c>
      <c r="B58" s="105">
        <v>1</v>
      </c>
    </row>
    <row r="59" spans="1:2">
      <c r="A59" s="105" t="s">
        <v>612</v>
      </c>
      <c r="B59" s="105">
        <v>1</v>
      </c>
    </row>
    <row r="60" spans="1:2">
      <c r="A60" s="105" t="s">
        <v>373</v>
      </c>
      <c r="B60" s="105">
        <v>1</v>
      </c>
    </row>
    <row r="61" spans="1:2">
      <c r="A61" s="105" t="s">
        <v>676</v>
      </c>
      <c r="B61" s="105">
        <v>1</v>
      </c>
    </row>
    <row r="62" spans="1:2">
      <c r="A62" s="105" t="s">
        <v>959</v>
      </c>
      <c r="B62" s="105">
        <v>2</v>
      </c>
    </row>
    <row r="63" spans="1:2">
      <c r="A63" s="105" t="s">
        <v>757</v>
      </c>
      <c r="B63" s="105">
        <v>2</v>
      </c>
    </row>
    <row r="64" spans="1:2">
      <c r="A64" s="105" t="s">
        <v>431</v>
      </c>
      <c r="B64" s="105">
        <v>2</v>
      </c>
    </row>
    <row r="65" spans="1:2">
      <c r="A65" s="105" t="s">
        <v>414</v>
      </c>
      <c r="B65" s="105">
        <v>2</v>
      </c>
    </row>
    <row r="66" spans="1:2">
      <c r="A66" s="105" t="s">
        <v>514</v>
      </c>
      <c r="B66" s="105">
        <v>2</v>
      </c>
    </row>
    <row r="67" spans="1:2">
      <c r="A67" s="105" t="s">
        <v>377</v>
      </c>
      <c r="B67" s="105">
        <v>2</v>
      </c>
    </row>
    <row r="68" spans="1:2">
      <c r="A68" s="105" t="s">
        <v>464</v>
      </c>
      <c r="B68" s="105">
        <v>2</v>
      </c>
    </row>
    <row r="69" spans="1:2">
      <c r="A69" s="105" t="s">
        <v>419</v>
      </c>
      <c r="B69" s="105">
        <v>2</v>
      </c>
    </row>
    <row r="70" spans="1:2">
      <c r="A70" s="105" t="s">
        <v>444</v>
      </c>
      <c r="B70" s="105">
        <v>2</v>
      </c>
    </row>
    <row r="71" spans="1:2">
      <c r="A71" s="105" t="s">
        <v>756</v>
      </c>
      <c r="B71" s="105">
        <v>2</v>
      </c>
    </row>
    <row r="72" spans="1:2">
      <c r="A72" s="105" t="s">
        <v>737</v>
      </c>
      <c r="B72" s="105">
        <v>2</v>
      </c>
    </row>
    <row r="73" spans="1:2">
      <c r="A73" s="105" t="s">
        <v>608</v>
      </c>
      <c r="B73" s="105">
        <v>2</v>
      </c>
    </row>
    <row r="74" spans="1:2">
      <c r="A74" s="105" t="s">
        <v>441</v>
      </c>
      <c r="B74" s="105">
        <v>2</v>
      </c>
    </row>
    <row r="75" spans="1:2">
      <c r="A75" s="105" t="s">
        <v>766</v>
      </c>
      <c r="B75" s="105">
        <v>2</v>
      </c>
    </row>
    <row r="76" spans="1:2">
      <c r="A76" s="105" t="s">
        <v>751</v>
      </c>
      <c r="B76" s="105">
        <v>2</v>
      </c>
    </row>
    <row r="77" spans="1:2">
      <c r="A77" s="105" t="s">
        <v>711</v>
      </c>
      <c r="B77" s="105">
        <v>2</v>
      </c>
    </row>
    <row r="78" spans="1:2">
      <c r="A78" s="105" t="s">
        <v>1013</v>
      </c>
      <c r="B78" s="105">
        <v>2</v>
      </c>
    </row>
    <row r="79" spans="1:2">
      <c r="A79" s="105" t="s">
        <v>1370</v>
      </c>
      <c r="B79" s="105">
        <v>2</v>
      </c>
    </row>
    <row r="80" spans="1:2">
      <c r="A80" s="105" t="s">
        <v>787</v>
      </c>
      <c r="B80" s="105">
        <v>2</v>
      </c>
    </row>
    <row r="81" spans="1:2">
      <c r="A81" s="105" t="s">
        <v>734</v>
      </c>
      <c r="B81" s="105">
        <v>2</v>
      </c>
    </row>
    <row r="82" spans="1:2">
      <c r="A82" s="105" t="s">
        <v>747</v>
      </c>
      <c r="B82" s="105">
        <v>2</v>
      </c>
    </row>
    <row r="83" spans="1:2">
      <c r="A83" s="105" t="s">
        <v>348</v>
      </c>
      <c r="B83" s="105">
        <v>2</v>
      </c>
    </row>
    <row r="84" spans="1:2">
      <c r="A84" s="105" t="s">
        <v>770</v>
      </c>
      <c r="B84" s="105">
        <v>2</v>
      </c>
    </row>
    <row r="85" spans="1:2">
      <c r="A85" s="105" t="s">
        <v>796</v>
      </c>
      <c r="B85" s="105">
        <v>2</v>
      </c>
    </row>
    <row r="86" spans="1:2">
      <c r="A86" s="105" t="s">
        <v>1371</v>
      </c>
      <c r="B86" s="105">
        <v>2</v>
      </c>
    </row>
    <row r="87" spans="1:2">
      <c r="A87" s="105" t="s">
        <v>384</v>
      </c>
      <c r="B87" s="105">
        <v>2</v>
      </c>
    </row>
    <row r="88" spans="1:2">
      <c r="A88" s="105" t="s">
        <v>328</v>
      </c>
      <c r="B88" s="105">
        <v>2</v>
      </c>
    </row>
    <row r="89" spans="1:2">
      <c r="A89" s="105" t="s">
        <v>678</v>
      </c>
      <c r="B89" s="105">
        <v>2</v>
      </c>
    </row>
    <row r="90" spans="1:2">
      <c r="A90" s="105" t="s">
        <v>790</v>
      </c>
      <c r="B90" s="105">
        <v>2</v>
      </c>
    </row>
    <row r="91" spans="1:2">
      <c r="A91" s="105" t="s">
        <v>1049</v>
      </c>
      <c r="B91" s="105">
        <v>2</v>
      </c>
    </row>
    <row r="92" spans="1:2">
      <c r="A92" s="105" t="s">
        <v>706</v>
      </c>
      <c r="B92" s="105">
        <v>2</v>
      </c>
    </row>
    <row r="93" spans="1:2">
      <c r="A93" s="105" t="s">
        <v>344</v>
      </c>
      <c r="B93" s="105">
        <v>2</v>
      </c>
    </row>
    <row r="94" spans="1:2">
      <c r="A94" s="105" t="s">
        <v>773</v>
      </c>
      <c r="B94" s="105">
        <v>2</v>
      </c>
    </row>
    <row r="95" spans="1:2">
      <c r="A95" s="105" t="s">
        <v>487</v>
      </c>
      <c r="B95" s="105">
        <v>2</v>
      </c>
    </row>
    <row r="96" spans="1:2">
      <c r="A96" s="105" t="s">
        <v>335</v>
      </c>
      <c r="B96" s="105">
        <v>2</v>
      </c>
    </row>
    <row r="97" spans="1:2">
      <c r="A97" s="105" t="s">
        <v>1025</v>
      </c>
      <c r="B97" s="105">
        <v>2</v>
      </c>
    </row>
    <row r="98" spans="1:2">
      <c r="A98" s="105" t="s">
        <v>345</v>
      </c>
      <c r="B98" s="105">
        <v>2</v>
      </c>
    </row>
    <row r="99" spans="1:2">
      <c r="A99" s="105" t="s">
        <v>481</v>
      </c>
      <c r="B99" s="105">
        <v>2</v>
      </c>
    </row>
    <row r="100" spans="1:2">
      <c r="A100" s="105" t="s">
        <v>480</v>
      </c>
      <c r="B100" s="105">
        <v>2</v>
      </c>
    </row>
    <row r="101" spans="1:2">
      <c r="A101" s="105" t="s">
        <v>343</v>
      </c>
      <c r="B101" s="105">
        <v>2</v>
      </c>
    </row>
    <row r="102" spans="1:2">
      <c r="A102" s="105" t="s">
        <v>752</v>
      </c>
      <c r="B102" s="105">
        <v>2</v>
      </c>
    </row>
    <row r="103" spans="1:2">
      <c r="A103" s="105" t="s">
        <v>689</v>
      </c>
      <c r="B103" s="105">
        <v>2</v>
      </c>
    </row>
    <row r="104" spans="1:2">
      <c r="A104" s="105" t="s">
        <v>339</v>
      </c>
      <c r="B104" s="105">
        <v>2</v>
      </c>
    </row>
    <row r="105" spans="1:2">
      <c r="A105" s="105" t="s">
        <v>784</v>
      </c>
      <c r="B105" s="105">
        <v>2</v>
      </c>
    </row>
    <row r="106" spans="1:2">
      <c r="A106" s="105" t="s">
        <v>1087</v>
      </c>
      <c r="B106" s="105">
        <v>2</v>
      </c>
    </row>
    <row r="107" spans="1:2">
      <c r="A107" s="105" t="s">
        <v>792</v>
      </c>
      <c r="B107" s="105">
        <v>2</v>
      </c>
    </row>
    <row r="108" spans="1:2">
      <c r="A108" s="105" t="s">
        <v>324</v>
      </c>
      <c r="B108" s="105">
        <v>2</v>
      </c>
    </row>
    <row r="109" spans="1:2">
      <c r="A109" s="105" t="s">
        <v>609</v>
      </c>
      <c r="B109" s="105">
        <v>2</v>
      </c>
    </row>
    <row r="110" spans="1:2">
      <c r="A110" s="105" t="s">
        <v>475</v>
      </c>
      <c r="B110" s="105">
        <v>2</v>
      </c>
    </row>
    <row r="111" spans="1:2">
      <c r="A111" s="105" t="s">
        <v>998</v>
      </c>
      <c r="B111" s="105">
        <v>2</v>
      </c>
    </row>
    <row r="112" spans="1:2">
      <c r="A112" s="105" t="s">
        <v>739</v>
      </c>
      <c r="B112" s="105">
        <v>2</v>
      </c>
    </row>
    <row r="113" spans="1:2">
      <c r="A113" s="105" t="s">
        <v>336</v>
      </c>
      <c r="B113" s="105">
        <v>2</v>
      </c>
    </row>
    <row r="114" spans="1:2">
      <c r="A114" s="105" t="s">
        <v>738</v>
      </c>
      <c r="B114" s="105">
        <v>2</v>
      </c>
    </row>
    <row r="115" spans="1:2">
      <c r="A115" s="105" t="s">
        <v>496</v>
      </c>
      <c r="B115" s="105">
        <v>2</v>
      </c>
    </row>
    <row r="116" spans="1:2">
      <c r="A116" s="105" t="s">
        <v>391</v>
      </c>
      <c r="B116" s="105">
        <v>3</v>
      </c>
    </row>
    <row r="117" spans="1:2">
      <c r="A117" s="105" t="s">
        <v>461</v>
      </c>
      <c r="B117" s="105">
        <v>3</v>
      </c>
    </row>
    <row r="118" spans="1:2">
      <c r="A118" s="105" t="s">
        <v>855</v>
      </c>
      <c r="B118" s="105">
        <v>3</v>
      </c>
    </row>
    <row r="119" spans="1:2">
      <c r="A119" s="105" t="s">
        <v>843</v>
      </c>
      <c r="B119" s="105">
        <v>3</v>
      </c>
    </row>
    <row r="120" spans="1:2">
      <c r="A120" s="105" t="s">
        <v>347</v>
      </c>
      <c r="B120" s="105">
        <v>3</v>
      </c>
    </row>
    <row r="121" spans="1:2">
      <c r="A121" s="105" t="s">
        <v>388</v>
      </c>
      <c r="B121" s="105">
        <v>3</v>
      </c>
    </row>
    <row r="122" spans="1:2">
      <c r="A122" s="105" t="s">
        <v>393</v>
      </c>
      <c r="B122" s="105">
        <v>3</v>
      </c>
    </row>
    <row r="123" spans="1:2">
      <c r="A123" s="105" t="s">
        <v>516</v>
      </c>
      <c r="B123" s="105">
        <v>3</v>
      </c>
    </row>
    <row r="124" spans="1:2">
      <c r="A124" s="105" t="s">
        <v>508</v>
      </c>
      <c r="B124" s="105">
        <v>3</v>
      </c>
    </row>
    <row r="125" spans="1:2">
      <c r="A125" s="105" t="s">
        <v>447</v>
      </c>
      <c r="B125" s="105">
        <v>3</v>
      </c>
    </row>
    <row r="126" spans="1:2">
      <c r="A126" s="105" t="s">
        <v>362</v>
      </c>
      <c r="B126" s="105">
        <v>3</v>
      </c>
    </row>
    <row r="127" spans="1:2">
      <c r="A127" s="105" t="s">
        <v>494</v>
      </c>
      <c r="B127" s="105">
        <v>3</v>
      </c>
    </row>
    <row r="128" spans="1:2">
      <c r="A128" s="105" t="s">
        <v>960</v>
      </c>
      <c r="B128" s="105">
        <v>3</v>
      </c>
    </row>
    <row r="129" spans="1:2">
      <c r="A129" s="105" t="s">
        <v>361</v>
      </c>
      <c r="B129" s="105">
        <v>3</v>
      </c>
    </row>
    <row r="130" spans="1:2">
      <c r="A130" s="105" t="s">
        <v>442</v>
      </c>
      <c r="B130" s="105">
        <v>3</v>
      </c>
    </row>
    <row r="131" spans="1:2">
      <c r="A131" s="105" t="s">
        <v>1011</v>
      </c>
      <c r="B131" s="105">
        <v>3</v>
      </c>
    </row>
    <row r="132" spans="1:2">
      <c r="A132" s="105" t="s">
        <v>474</v>
      </c>
      <c r="B132" s="105">
        <v>3</v>
      </c>
    </row>
    <row r="133" spans="1:2">
      <c r="A133" s="105" t="s">
        <v>472</v>
      </c>
      <c r="B133" s="105">
        <v>3</v>
      </c>
    </row>
    <row r="134" spans="1:2">
      <c r="A134" s="105" t="s">
        <v>971</v>
      </c>
      <c r="B134" s="105">
        <v>3</v>
      </c>
    </row>
    <row r="135" spans="1:2">
      <c r="A135" s="105" t="s">
        <v>1372</v>
      </c>
      <c r="B135" s="105">
        <v>3</v>
      </c>
    </row>
    <row r="136" spans="1:2">
      <c r="A136" s="105" t="s">
        <v>900</v>
      </c>
      <c r="B136" s="105">
        <v>3</v>
      </c>
    </row>
    <row r="137" spans="1:2">
      <c r="A137" s="105" t="s">
        <v>1035</v>
      </c>
      <c r="B137" s="105">
        <v>3</v>
      </c>
    </row>
    <row r="138" spans="1:2">
      <c r="A138" s="105" t="s">
        <v>353</v>
      </c>
      <c r="B138" s="105">
        <v>3</v>
      </c>
    </row>
    <row r="139" spans="1:2">
      <c r="A139" s="105" t="s">
        <v>1373</v>
      </c>
      <c r="B139" s="105">
        <v>3</v>
      </c>
    </row>
    <row r="140" spans="1:2">
      <c r="A140" s="105" t="s">
        <v>1374</v>
      </c>
      <c r="B140" s="105">
        <v>3</v>
      </c>
    </row>
    <row r="141" spans="1:2">
      <c r="A141" s="105" t="s">
        <v>330</v>
      </c>
      <c r="B141" s="105">
        <v>3</v>
      </c>
    </row>
    <row r="142" spans="1:2">
      <c r="A142" s="105" t="s">
        <v>449</v>
      </c>
      <c r="B142" s="105">
        <v>3</v>
      </c>
    </row>
    <row r="143" spans="1:2">
      <c r="A143" s="105" t="s">
        <v>352</v>
      </c>
      <c r="B143" s="105">
        <v>3</v>
      </c>
    </row>
    <row r="144" spans="1:2">
      <c r="A144" s="105" t="s">
        <v>482</v>
      </c>
      <c r="B144" s="105">
        <v>3</v>
      </c>
    </row>
    <row r="145" spans="1:2">
      <c r="A145" s="105" t="s">
        <v>351</v>
      </c>
      <c r="B145" s="105">
        <v>3</v>
      </c>
    </row>
    <row r="146" spans="1:2">
      <c r="A146" s="105" t="s">
        <v>745</v>
      </c>
      <c r="B146" s="105">
        <v>3</v>
      </c>
    </row>
    <row r="147" spans="1:2">
      <c r="A147" s="105" t="s">
        <v>848</v>
      </c>
      <c r="B147" s="105">
        <v>3</v>
      </c>
    </row>
    <row r="148" spans="1:2">
      <c r="A148" s="105" t="s">
        <v>440</v>
      </c>
      <c r="B148" s="105">
        <v>3</v>
      </c>
    </row>
    <row r="149" spans="1:2">
      <c r="A149" s="105" t="s">
        <v>359</v>
      </c>
      <c r="B149" s="105">
        <v>3</v>
      </c>
    </row>
    <row r="150" spans="1:2">
      <c r="A150" s="105" t="s">
        <v>459</v>
      </c>
      <c r="B150" s="105">
        <v>3</v>
      </c>
    </row>
    <row r="151" spans="1:2">
      <c r="A151" s="105" t="s">
        <v>850</v>
      </c>
      <c r="B151" s="105">
        <v>3</v>
      </c>
    </row>
    <row r="152" spans="1:2">
      <c r="A152" s="105" t="s">
        <v>1375</v>
      </c>
      <c r="B152" s="105">
        <v>3</v>
      </c>
    </row>
    <row r="153" spans="1:2">
      <c r="A153" s="105" t="s">
        <v>965</v>
      </c>
      <c r="B153" s="105">
        <v>3</v>
      </c>
    </row>
    <row r="154" spans="1:2">
      <c r="A154" s="105" t="s">
        <v>967</v>
      </c>
      <c r="B154" s="105">
        <v>3</v>
      </c>
    </row>
    <row r="155" spans="1:2">
      <c r="A155" s="105" t="s">
        <v>874</v>
      </c>
      <c r="B155" s="105">
        <v>3</v>
      </c>
    </row>
    <row r="156" spans="1:2">
      <c r="A156" s="105" t="s">
        <v>1026</v>
      </c>
      <c r="B156" s="105">
        <v>3</v>
      </c>
    </row>
    <row r="157" spans="1:2">
      <c r="A157" s="105" t="s">
        <v>1051</v>
      </c>
      <c r="B157" s="105">
        <v>3</v>
      </c>
    </row>
    <row r="158" spans="1:2">
      <c r="A158" s="105" t="s">
        <v>386</v>
      </c>
      <c r="B158" s="105">
        <v>3</v>
      </c>
    </row>
    <row r="159" spans="1:2">
      <c r="A159" s="105" t="s">
        <v>389</v>
      </c>
      <c r="B159" s="105">
        <v>3</v>
      </c>
    </row>
    <row r="160" spans="1:2">
      <c r="A160" s="105" t="s">
        <v>332</v>
      </c>
      <c r="B160" s="105">
        <v>3</v>
      </c>
    </row>
    <row r="161" spans="1:2">
      <c r="A161" s="105" t="s">
        <v>356</v>
      </c>
      <c r="B161" s="105">
        <v>3</v>
      </c>
    </row>
    <row r="162" spans="1:2">
      <c r="A162" s="105" t="s">
        <v>838</v>
      </c>
      <c r="B162" s="105">
        <v>3</v>
      </c>
    </row>
    <row r="163" spans="1:2">
      <c r="A163" s="105" t="s">
        <v>460</v>
      </c>
      <c r="B163" s="105">
        <v>3</v>
      </c>
    </row>
    <row r="164" spans="1:2">
      <c r="A164" s="105" t="s">
        <v>387</v>
      </c>
      <c r="B164" s="105">
        <v>3</v>
      </c>
    </row>
    <row r="165" spans="1:2">
      <c r="A165" s="105" t="s">
        <v>420</v>
      </c>
      <c r="B165" s="105">
        <v>3</v>
      </c>
    </row>
    <row r="166" spans="1:2">
      <c r="A166" s="105" t="s">
        <v>439</v>
      </c>
      <c r="B166" s="105">
        <v>3</v>
      </c>
    </row>
    <row r="167" spans="1:2">
      <c r="A167" s="105" t="s">
        <v>1030</v>
      </c>
      <c r="B167" s="105">
        <v>3</v>
      </c>
    </row>
    <row r="168" spans="1:2">
      <c r="A168" s="105" t="s">
        <v>1376</v>
      </c>
      <c r="B168" s="105">
        <v>3</v>
      </c>
    </row>
    <row r="169" spans="1:2">
      <c r="A169" s="105" t="s">
        <v>836</v>
      </c>
      <c r="B169" s="105">
        <v>3</v>
      </c>
    </row>
    <row r="170" spans="1:2">
      <c r="A170" s="105" t="s">
        <v>322</v>
      </c>
      <c r="B170" s="105">
        <v>3</v>
      </c>
    </row>
    <row r="171" spans="1:2">
      <c r="A171" s="105" t="s">
        <v>394</v>
      </c>
      <c r="B171" s="105">
        <v>3</v>
      </c>
    </row>
    <row r="172" spans="1:2">
      <c r="A172" s="105" t="s">
        <v>839</v>
      </c>
      <c r="B172" s="105">
        <v>3</v>
      </c>
    </row>
    <row r="173" spans="1:2">
      <c r="A173" s="105" t="s">
        <v>325</v>
      </c>
      <c r="B173" s="105">
        <v>3</v>
      </c>
    </row>
    <row r="174" spans="1:2">
      <c r="A174" s="105" t="s">
        <v>851</v>
      </c>
      <c r="B174" s="105">
        <v>3</v>
      </c>
    </row>
    <row r="175" spans="1:2">
      <c r="A175" s="105" t="s">
        <v>951</v>
      </c>
      <c r="B175" s="105">
        <v>3</v>
      </c>
    </row>
    <row r="176" spans="1:2">
      <c r="A176" s="105" t="s">
        <v>1023</v>
      </c>
      <c r="B176" s="105">
        <v>3</v>
      </c>
    </row>
    <row r="177" spans="1:2">
      <c r="A177" s="105" t="s">
        <v>953</v>
      </c>
      <c r="B177" s="105">
        <v>3</v>
      </c>
    </row>
    <row r="178" spans="1:2">
      <c r="A178" s="105" t="s">
        <v>495</v>
      </c>
      <c r="B178" s="105">
        <v>3</v>
      </c>
    </row>
    <row r="179" spans="1:2">
      <c r="A179" s="105" t="s">
        <v>890</v>
      </c>
      <c r="B179" s="105">
        <v>3</v>
      </c>
    </row>
    <row r="180" spans="1:2">
      <c r="A180" s="105" t="s">
        <v>491</v>
      </c>
      <c r="B180" s="105">
        <v>3</v>
      </c>
    </row>
    <row r="181" spans="1:2">
      <c r="A181" s="105" t="s">
        <v>1015</v>
      </c>
      <c r="B181" s="105">
        <v>3</v>
      </c>
    </row>
    <row r="182" spans="1:2">
      <c r="A182" s="105" t="s">
        <v>355</v>
      </c>
      <c r="B182" s="105">
        <v>3</v>
      </c>
    </row>
    <row r="183" spans="1:2">
      <c r="A183" s="105" t="s">
        <v>976</v>
      </c>
      <c r="B183" s="105">
        <v>3</v>
      </c>
    </row>
    <row r="184" spans="1:2">
      <c r="A184" s="105" t="s">
        <v>403</v>
      </c>
      <c r="B184" s="105">
        <v>3</v>
      </c>
    </row>
    <row r="185" spans="1:2">
      <c r="A185" s="105" t="s">
        <v>870</v>
      </c>
      <c r="B185" s="105">
        <v>3</v>
      </c>
    </row>
    <row r="186" spans="1:2">
      <c r="A186" s="105" t="s">
        <v>418</v>
      </c>
      <c r="B186" s="105">
        <v>3</v>
      </c>
    </row>
    <row r="187" spans="1:2">
      <c r="A187" s="105" t="s">
        <v>962</v>
      </c>
      <c r="B187" s="105">
        <v>4</v>
      </c>
    </row>
    <row r="188" spans="1:2">
      <c r="A188" s="105" t="s">
        <v>467</v>
      </c>
      <c r="B188" s="105">
        <v>4</v>
      </c>
    </row>
    <row r="189" spans="1:2">
      <c r="A189" s="105" t="s">
        <v>469</v>
      </c>
      <c r="B189" s="105">
        <v>4</v>
      </c>
    </row>
    <row r="190" spans="1:2">
      <c r="A190" s="105" t="s">
        <v>466</v>
      </c>
      <c r="B190" s="105">
        <v>4</v>
      </c>
    </row>
    <row r="191" spans="1:2">
      <c r="A191" s="105" t="s">
        <v>1377</v>
      </c>
      <c r="B191" s="105">
        <v>4</v>
      </c>
    </row>
    <row r="192" spans="1:2">
      <c r="A192" s="105" t="s">
        <v>450</v>
      </c>
      <c r="B192" s="105">
        <v>4</v>
      </c>
    </row>
    <row r="193" spans="1:2">
      <c r="A193" s="105" t="s">
        <v>405</v>
      </c>
      <c r="B193" s="105">
        <v>4</v>
      </c>
    </row>
    <row r="194" spans="1:2">
      <c r="A194" s="105" t="s">
        <v>1199</v>
      </c>
      <c r="B194" s="105">
        <v>4</v>
      </c>
    </row>
    <row r="195" spans="1:2">
      <c r="A195" s="105" t="s">
        <v>500</v>
      </c>
      <c r="B195" s="105">
        <v>4</v>
      </c>
    </row>
    <row r="196" spans="1:2">
      <c r="A196" s="105" t="s">
        <v>1244</v>
      </c>
      <c r="B196" s="105">
        <v>4</v>
      </c>
    </row>
    <row r="197" spans="1:2">
      <c r="A197" s="105" t="s">
        <v>954</v>
      </c>
      <c r="B197" s="105">
        <v>4</v>
      </c>
    </row>
    <row r="198" spans="1:2">
      <c r="A198" s="105" t="s">
        <v>1179</v>
      </c>
      <c r="B198" s="105">
        <v>4</v>
      </c>
    </row>
    <row r="199" spans="1:2">
      <c r="A199" s="105" t="s">
        <v>1201</v>
      </c>
      <c r="B199" s="105">
        <v>4</v>
      </c>
    </row>
    <row r="200" spans="1:2">
      <c r="A200" s="105" t="s">
        <v>1191</v>
      </c>
      <c r="B200" s="105">
        <v>4</v>
      </c>
    </row>
    <row r="201" spans="1:2">
      <c r="A201" s="105" t="s">
        <v>326</v>
      </c>
      <c r="B201" s="105">
        <v>4</v>
      </c>
    </row>
    <row r="202" spans="1:2">
      <c r="A202" s="105" t="s">
        <v>1237</v>
      </c>
      <c r="B202" s="105">
        <v>4</v>
      </c>
    </row>
    <row r="203" spans="1:2">
      <c r="A203" s="105" t="s">
        <v>399</v>
      </c>
      <c r="B203" s="105">
        <v>4</v>
      </c>
    </row>
    <row r="204" spans="1:2">
      <c r="A204" s="105" t="s">
        <v>1197</v>
      </c>
      <c r="B204" s="105">
        <v>4</v>
      </c>
    </row>
    <row r="205" spans="1:2">
      <c r="A205" s="105" t="s">
        <v>1378</v>
      </c>
      <c r="B205" s="105">
        <v>4</v>
      </c>
    </row>
    <row r="206" spans="1:2">
      <c r="A206" s="105" t="s">
        <v>400</v>
      </c>
      <c r="B206" s="105">
        <v>4</v>
      </c>
    </row>
    <row r="207" spans="1:2">
      <c r="A207" s="105" t="s">
        <v>484</v>
      </c>
      <c r="B207" s="105">
        <v>4</v>
      </c>
    </row>
    <row r="208" spans="1:2">
      <c r="A208" s="105" t="s">
        <v>1246</v>
      </c>
      <c r="B208" s="105">
        <v>4</v>
      </c>
    </row>
    <row r="209" spans="1:2">
      <c r="A209" s="105" t="s">
        <v>1007</v>
      </c>
      <c r="B209" s="105">
        <v>4</v>
      </c>
    </row>
    <row r="210" spans="1:2">
      <c r="A210" s="105" t="s">
        <v>410</v>
      </c>
      <c r="B210" s="105">
        <v>4</v>
      </c>
    </row>
    <row r="211" spans="1:2">
      <c r="A211" s="105" t="s">
        <v>421</v>
      </c>
      <c r="B211" s="105">
        <v>4</v>
      </c>
    </row>
    <row r="212" spans="1:2">
      <c r="A212" s="105" t="s">
        <v>404</v>
      </c>
      <c r="B212" s="105">
        <v>4</v>
      </c>
    </row>
    <row r="213" spans="1:2">
      <c r="A213" s="105" t="s">
        <v>1195</v>
      </c>
      <c r="B213" s="105">
        <v>4</v>
      </c>
    </row>
    <row r="214" spans="1:2">
      <c r="A214" s="105" t="s">
        <v>446</v>
      </c>
      <c r="B214" s="105">
        <v>4</v>
      </c>
    </row>
    <row r="215" spans="1:2">
      <c r="A215" s="105" t="s">
        <v>451</v>
      </c>
      <c r="B215" s="105">
        <v>4</v>
      </c>
    </row>
    <row r="216" spans="1:2">
      <c r="A216" s="105" t="s">
        <v>1245</v>
      </c>
      <c r="B216" s="105">
        <v>4</v>
      </c>
    </row>
    <row r="217" spans="1:2">
      <c r="A217" s="105" t="s">
        <v>1008</v>
      </c>
      <c r="B217" s="105">
        <v>4</v>
      </c>
    </row>
    <row r="218" spans="1:2">
      <c r="A218" s="105" t="s">
        <v>397</v>
      </c>
      <c r="B218" s="105">
        <v>4</v>
      </c>
    </row>
    <row r="219" spans="1:2">
      <c r="A219" s="105" t="s">
        <v>346</v>
      </c>
      <c r="B219" s="105">
        <v>4</v>
      </c>
    </row>
    <row r="220" spans="1:2">
      <c r="A220" s="105" t="s">
        <v>1379</v>
      </c>
      <c r="B220" s="105">
        <v>4</v>
      </c>
    </row>
    <row r="221" spans="1:2">
      <c r="A221" s="105" t="s">
        <v>1232</v>
      </c>
      <c r="B221" s="105">
        <v>4</v>
      </c>
    </row>
    <row r="222" spans="1:2">
      <c r="A222" s="105" t="s">
        <v>1181</v>
      </c>
      <c r="B222" s="105">
        <v>4</v>
      </c>
    </row>
    <row r="223" spans="1:2">
      <c r="A223" s="105" t="s">
        <v>497</v>
      </c>
      <c r="B223" s="105">
        <v>4</v>
      </c>
    </row>
    <row r="224" spans="1:2">
      <c r="A224" s="105" t="s">
        <v>1205</v>
      </c>
      <c r="B224" s="105">
        <v>4</v>
      </c>
    </row>
    <row r="225" spans="1:2">
      <c r="A225" s="105" t="s">
        <v>1226</v>
      </c>
      <c r="B225" s="105">
        <v>4</v>
      </c>
    </row>
    <row r="226" spans="1:2">
      <c r="A226" s="105" t="s">
        <v>1380</v>
      </c>
      <c r="B226" s="105">
        <v>4</v>
      </c>
    </row>
    <row r="227" spans="1:2">
      <c r="A227" s="105" t="s">
        <v>1231</v>
      </c>
      <c r="B227" s="105">
        <v>4</v>
      </c>
    </row>
    <row r="228" spans="1:2">
      <c r="A228" s="105" t="s">
        <v>1223</v>
      </c>
      <c r="B228" s="105">
        <v>4</v>
      </c>
    </row>
    <row r="229" spans="1:2">
      <c r="A229" s="105" t="s">
        <v>1207</v>
      </c>
      <c r="B229" s="105">
        <v>4</v>
      </c>
    </row>
    <row r="230" spans="1:2">
      <c r="A230" s="105" t="s">
        <v>401</v>
      </c>
      <c r="B230" s="105">
        <v>4</v>
      </c>
    </row>
    <row r="231" spans="1:2">
      <c r="A231" s="105" t="s">
        <v>1184</v>
      </c>
      <c r="B231" s="105">
        <v>4</v>
      </c>
    </row>
    <row r="232" spans="1:2">
      <c r="A232" s="105" t="s">
        <v>468</v>
      </c>
      <c r="B232" s="105">
        <v>4</v>
      </c>
    </row>
    <row r="233" spans="1:2">
      <c r="A233" s="105" t="s">
        <v>1228</v>
      </c>
      <c r="B233" s="105">
        <v>4</v>
      </c>
    </row>
    <row r="234" spans="1:2">
      <c r="A234" s="105" t="s">
        <v>1190</v>
      </c>
      <c r="B234" s="105">
        <v>4</v>
      </c>
    </row>
    <row r="235" spans="1:2">
      <c r="A235" s="105" t="s">
        <v>1183</v>
      </c>
      <c r="B235" s="105">
        <v>4</v>
      </c>
    </row>
    <row r="236" spans="1:2">
      <c r="A236" s="105" t="s">
        <v>1229</v>
      </c>
      <c r="B236" s="105">
        <v>4</v>
      </c>
    </row>
    <row r="237" spans="1:2">
      <c r="A237" s="105" t="s">
        <v>966</v>
      </c>
      <c r="B237" s="105">
        <v>4</v>
      </c>
    </row>
    <row r="238" spans="1:2">
      <c r="A238" s="105" t="s">
        <v>448</v>
      </c>
      <c r="B238" s="105">
        <v>4</v>
      </c>
    </row>
    <row r="239" spans="1:2">
      <c r="A239" s="105" t="s">
        <v>512</v>
      </c>
      <c r="B239" s="105">
        <v>4</v>
      </c>
    </row>
    <row r="240" spans="1:2">
      <c r="A240" s="105" t="s">
        <v>452</v>
      </c>
      <c r="B240" s="105">
        <v>4</v>
      </c>
    </row>
    <row r="241" spans="1:2">
      <c r="A241" s="105" t="s">
        <v>358</v>
      </c>
      <c r="B241" s="105">
        <v>4</v>
      </c>
    </row>
    <row r="242" spans="1:2">
      <c r="A242" s="105" t="s">
        <v>458</v>
      </c>
      <c r="B242" s="105">
        <v>4</v>
      </c>
    </row>
    <row r="243" spans="1:2">
      <c r="A243" s="105" t="s">
        <v>1381</v>
      </c>
      <c r="B243" s="105">
        <v>4</v>
      </c>
    </row>
    <row r="244" spans="1:2">
      <c r="A244" s="105" t="s">
        <v>995</v>
      </c>
      <c r="B244" s="105">
        <v>4</v>
      </c>
    </row>
    <row r="245" spans="1:2">
      <c r="A245" s="105" t="s">
        <v>1206</v>
      </c>
      <c r="B245" s="105">
        <v>4</v>
      </c>
    </row>
    <row r="246" spans="1:2">
      <c r="A246" s="105" t="s">
        <v>1177</v>
      </c>
      <c r="B246" s="105">
        <v>4</v>
      </c>
    </row>
    <row r="247" spans="1:2">
      <c r="A247" s="105" t="s">
        <v>1241</v>
      </c>
      <c r="B247" s="105">
        <v>4</v>
      </c>
    </row>
    <row r="248" spans="1:2">
      <c r="A248" s="105" t="s">
        <v>492</v>
      </c>
      <c r="B248" s="105">
        <v>4</v>
      </c>
    </row>
    <row r="249" spans="1:2">
      <c r="A249" s="105" t="s">
        <v>961</v>
      </c>
      <c r="B249" s="105">
        <v>4</v>
      </c>
    </row>
    <row r="250" spans="1:2">
      <c r="A250" s="105" t="s">
        <v>398</v>
      </c>
      <c r="B250" s="105">
        <v>4</v>
      </c>
    </row>
    <row r="251" spans="1:2">
      <c r="A251" s="105" t="s">
        <v>949</v>
      </c>
      <c r="B251" s="105">
        <v>4</v>
      </c>
    </row>
    <row r="252" spans="1:2">
      <c r="A252" s="105" t="s">
        <v>453</v>
      </c>
      <c r="B252" s="105">
        <v>4</v>
      </c>
    </row>
    <row r="253" spans="1:2">
      <c r="A253" s="105" t="s">
        <v>1382</v>
      </c>
      <c r="B253" s="105">
        <v>5</v>
      </c>
    </row>
    <row r="254" spans="1:2">
      <c r="A254" s="105" t="s">
        <v>1383</v>
      </c>
      <c r="B254" s="105">
        <v>5</v>
      </c>
    </row>
    <row r="255" spans="1:2">
      <c r="A255" s="105" t="s">
        <v>1123</v>
      </c>
      <c r="B255" s="105">
        <v>5</v>
      </c>
    </row>
    <row r="256" spans="1:2">
      <c r="A256" s="105" t="s">
        <v>1384</v>
      </c>
      <c r="B256" s="105">
        <v>5</v>
      </c>
    </row>
    <row r="257" spans="1:2">
      <c r="A257" s="105" t="s">
        <v>1112</v>
      </c>
      <c r="B257" s="105">
        <v>5</v>
      </c>
    </row>
    <row r="258" spans="1:2">
      <c r="A258" s="105" t="s">
        <v>1166</v>
      </c>
      <c r="B258" s="105">
        <v>5</v>
      </c>
    </row>
    <row r="259" spans="1:2">
      <c r="A259" s="105" t="s">
        <v>432</v>
      </c>
      <c r="B259" s="105">
        <v>5</v>
      </c>
    </row>
    <row r="260" spans="1:2">
      <c r="A260" s="105" t="s">
        <v>380</v>
      </c>
      <c r="B260" s="105">
        <v>5</v>
      </c>
    </row>
    <row r="261" spans="1:2">
      <c r="A261" s="105" t="s">
        <v>378</v>
      </c>
      <c r="B261" s="105">
        <v>5</v>
      </c>
    </row>
    <row r="262" spans="1:2">
      <c r="A262" s="105" t="s">
        <v>435</v>
      </c>
      <c r="B262" s="105">
        <v>5</v>
      </c>
    </row>
    <row r="263" spans="1:2">
      <c r="A263" s="105" t="s">
        <v>1385</v>
      </c>
      <c r="B263" s="105">
        <v>5</v>
      </c>
    </row>
    <row r="264" spans="1:2">
      <c r="A264" s="105" t="s">
        <v>525</v>
      </c>
      <c r="B264" s="105">
        <v>5</v>
      </c>
    </row>
    <row r="265" spans="1:2">
      <c r="A265" s="105" t="s">
        <v>1386</v>
      </c>
      <c r="B265" s="105">
        <v>5</v>
      </c>
    </row>
    <row r="266" spans="1:2">
      <c r="A266" s="105" t="s">
        <v>489</v>
      </c>
      <c r="B266" s="105">
        <v>5</v>
      </c>
    </row>
    <row r="267" spans="1:2">
      <c r="A267" s="105" t="s">
        <v>1387</v>
      </c>
      <c r="B267" s="105">
        <v>5</v>
      </c>
    </row>
    <row r="268" spans="1:2">
      <c r="A268" s="105" t="s">
        <v>1167</v>
      </c>
      <c r="B268" s="105">
        <v>5</v>
      </c>
    </row>
    <row r="269" spans="1:2">
      <c r="A269" s="105" t="s">
        <v>1116</v>
      </c>
      <c r="B269" s="105">
        <v>5</v>
      </c>
    </row>
    <row r="270" spans="1:2">
      <c r="A270" s="105" t="s">
        <v>375</v>
      </c>
      <c r="B270" s="105">
        <v>5</v>
      </c>
    </row>
    <row r="271" spans="1:2">
      <c r="A271" s="105" t="s">
        <v>437</v>
      </c>
      <c r="B271" s="105">
        <v>5</v>
      </c>
    </row>
    <row r="272" spans="1:2">
      <c r="A272" s="105" t="s">
        <v>1388</v>
      </c>
      <c r="B272" s="105">
        <v>5</v>
      </c>
    </row>
    <row r="273" spans="1:2">
      <c r="A273" s="105" t="s">
        <v>1389</v>
      </c>
      <c r="B273" s="105">
        <v>5</v>
      </c>
    </row>
    <row r="274" spans="1:2">
      <c r="A274" s="105" t="s">
        <v>471</v>
      </c>
      <c r="B274" s="105">
        <v>5</v>
      </c>
    </row>
    <row r="275" spans="1:2">
      <c r="A275" s="105" t="s">
        <v>1390</v>
      </c>
      <c r="B275" s="105">
        <v>5</v>
      </c>
    </row>
    <row r="276" spans="1:2">
      <c r="A276" s="105" t="s">
        <v>1391</v>
      </c>
      <c r="B276" s="105">
        <v>5</v>
      </c>
    </row>
    <row r="277" spans="1:2">
      <c r="A277" s="105" t="s">
        <v>1392</v>
      </c>
      <c r="B277" s="105">
        <v>5</v>
      </c>
    </row>
    <row r="278" spans="1:2">
      <c r="A278" s="105" t="s">
        <v>1393</v>
      </c>
      <c r="B278" s="105">
        <v>5</v>
      </c>
    </row>
    <row r="279" spans="1:2">
      <c r="A279" s="105" t="s">
        <v>1114</v>
      </c>
      <c r="B279" s="105">
        <v>5</v>
      </c>
    </row>
    <row r="280" spans="1:2">
      <c r="A280" s="105" t="s">
        <v>1064</v>
      </c>
      <c r="B280" s="105">
        <v>5</v>
      </c>
    </row>
    <row r="281" spans="1:2">
      <c r="A281" s="105" t="s">
        <v>331</v>
      </c>
      <c r="B281" s="105">
        <v>5</v>
      </c>
    </row>
    <row r="282" spans="1:2">
      <c r="A282" s="105" t="s">
        <v>1394</v>
      </c>
      <c r="B282" s="105">
        <v>5</v>
      </c>
    </row>
    <row r="283" spans="1:2">
      <c r="A283" s="105" t="s">
        <v>1395</v>
      </c>
      <c r="B283" s="105">
        <v>5</v>
      </c>
    </row>
    <row r="284" spans="1:2">
      <c r="A284" s="105" t="s">
        <v>1396</v>
      </c>
      <c r="B284" s="105">
        <v>5</v>
      </c>
    </row>
    <row r="285" spans="1:2">
      <c r="A285" s="105" t="s">
        <v>434</v>
      </c>
      <c r="B285" s="105">
        <v>5</v>
      </c>
    </row>
    <row r="286" spans="1:2">
      <c r="A286" s="105" t="s">
        <v>357</v>
      </c>
      <c r="B286" s="105">
        <v>5</v>
      </c>
    </row>
    <row r="287" spans="1:2">
      <c r="A287" s="105" t="s">
        <v>1397</v>
      </c>
      <c r="B287" s="105">
        <v>5</v>
      </c>
    </row>
    <row r="288" spans="1:2">
      <c r="A288" s="105" t="s">
        <v>1398</v>
      </c>
      <c r="B288" s="105">
        <v>5</v>
      </c>
    </row>
    <row r="289" spans="1:2">
      <c r="A289" s="105" t="s">
        <v>1399</v>
      </c>
      <c r="B289" s="105">
        <v>5</v>
      </c>
    </row>
    <row r="290" spans="1:2">
      <c r="A290" s="105" t="s">
        <v>1124</v>
      </c>
      <c r="B290" s="105">
        <v>5</v>
      </c>
    </row>
    <row r="291" spans="1:2">
      <c r="A291" s="105" t="s">
        <v>354</v>
      </c>
      <c r="B291" s="105">
        <v>5</v>
      </c>
    </row>
    <row r="292" spans="1:2">
      <c r="A292" s="105" t="s">
        <v>1400</v>
      </c>
      <c r="B292" s="105">
        <v>5</v>
      </c>
    </row>
    <row r="293" spans="1:2">
      <c r="A293" s="105" t="s">
        <v>340</v>
      </c>
      <c r="B293" s="105">
        <v>5</v>
      </c>
    </row>
    <row r="294" spans="1:2">
      <c r="A294" s="105" t="s">
        <v>1401</v>
      </c>
      <c r="B294" s="105">
        <v>5</v>
      </c>
    </row>
    <row r="295" spans="1:2">
      <c r="A295" s="105" t="s">
        <v>1128</v>
      </c>
      <c r="B295" s="105">
        <v>5</v>
      </c>
    </row>
    <row r="296" spans="1:2">
      <c r="A296" s="105" t="s">
        <v>1402</v>
      </c>
      <c r="B296" s="105">
        <v>5</v>
      </c>
    </row>
    <row r="297" spans="1:2">
      <c r="A297" s="105" t="s">
        <v>1143</v>
      </c>
      <c r="B297" s="105">
        <v>5</v>
      </c>
    </row>
    <row r="298" spans="1:2">
      <c r="A298" s="105" t="s">
        <v>519</v>
      </c>
      <c r="B298" s="105">
        <v>5</v>
      </c>
    </row>
    <row r="299" spans="1:2">
      <c r="A299" s="105" t="s">
        <v>1041</v>
      </c>
      <c r="B299" s="105">
        <v>5</v>
      </c>
    </row>
    <row r="300" spans="1:2">
      <c r="A300" s="105" t="s">
        <v>1115</v>
      </c>
      <c r="B300" s="105">
        <v>5</v>
      </c>
    </row>
    <row r="301" spans="1:2">
      <c r="A301" s="105" t="s">
        <v>376</v>
      </c>
      <c r="B301" s="105">
        <v>5</v>
      </c>
    </row>
    <row r="302" spans="1:2">
      <c r="A302" s="105" t="s">
        <v>1403</v>
      </c>
      <c r="B302" s="105">
        <v>5</v>
      </c>
    </row>
    <row r="303" spans="1:2">
      <c r="A303" s="105" t="s">
        <v>1404</v>
      </c>
      <c r="B303" s="105">
        <v>5</v>
      </c>
    </row>
    <row r="304" spans="1:2">
      <c r="A304" s="105" t="s">
        <v>1136</v>
      </c>
      <c r="B304" s="105">
        <v>5</v>
      </c>
    </row>
    <row r="305" spans="1:2">
      <c r="A305" s="105" t="s">
        <v>1405</v>
      </c>
      <c r="B305" s="105">
        <v>5</v>
      </c>
    </row>
    <row r="306" spans="1:2">
      <c r="A306" s="105" t="s">
        <v>1118</v>
      </c>
      <c r="B306" s="105">
        <v>5</v>
      </c>
    </row>
    <row r="307" spans="1:2">
      <c r="A307" s="105" t="s">
        <v>1067</v>
      </c>
      <c r="B307" s="105">
        <v>5</v>
      </c>
    </row>
    <row r="308" spans="1:2">
      <c r="A308" s="105" t="s">
        <v>1165</v>
      </c>
      <c r="B308" s="105">
        <v>5</v>
      </c>
    </row>
    <row r="309" spans="1:2">
      <c r="A309" s="105" t="s">
        <v>379</v>
      </c>
      <c r="B309" s="105">
        <v>5</v>
      </c>
    </row>
    <row r="310" spans="1:2">
      <c r="A310" s="105" t="s">
        <v>1406</v>
      </c>
      <c r="B310" s="105">
        <v>5</v>
      </c>
    </row>
    <row r="311" spans="1:2">
      <c r="A311" s="105" t="s">
        <v>1407</v>
      </c>
      <c r="B311" s="105">
        <v>5</v>
      </c>
    </row>
    <row r="312" spans="1:2">
      <c r="A312" s="105" t="s">
        <v>334</v>
      </c>
      <c r="B312" s="105">
        <v>5</v>
      </c>
    </row>
    <row r="313" spans="1:2">
      <c r="A313" s="105" t="s">
        <v>1113</v>
      </c>
      <c r="B313" s="105">
        <v>5</v>
      </c>
    </row>
    <row r="314" spans="1:2">
      <c r="A314" s="105" t="s">
        <v>415</v>
      </c>
      <c r="B314" s="105">
        <v>5</v>
      </c>
    </row>
    <row r="315" spans="1:2">
      <c r="A315" s="105" t="s">
        <v>1408</v>
      </c>
      <c r="B315" s="105">
        <v>6</v>
      </c>
    </row>
    <row r="316" spans="1:2">
      <c r="A316" s="105" t="s">
        <v>1409</v>
      </c>
      <c r="B316" s="105">
        <v>6</v>
      </c>
    </row>
    <row r="317" spans="1:2">
      <c r="A317" s="105" t="s">
        <v>1410</v>
      </c>
      <c r="B317" s="105">
        <v>6</v>
      </c>
    </row>
    <row r="318" spans="1:2">
      <c r="A318" s="105" t="s">
        <v>1411</v>
      </c>
      <c r="B318" s="105">
        <v>6</v>
      </c>
    </row>
    <row r="319" spans="1:2">
      <c r="A319" s="105" t="s">
        <v>1412</v>
      </c>
      <c r="B319" s="105">
        <v>6</v>
      </c>
    </row>
    <row r="320" spans="1:2">
      <c r="A320" s="105" t="s">
        <v>1413</v>
      </c>
      <c r="B320" s="105">
        <v>6</v>
      </c>
    </row>
    <row r="321" spans="1:2">
      <c r="A321" s="105" t="s">
        <v>1414</v>
      </c>
      <c r="B321" s="105">
        <v>6</v>
      </c>
    </row>
    <row r="322" spans="1:2">
      <c r="A322" s="105" t="s">
        <v>1415</v>
      </c>
      <c r="B322" s="105">
        <v>6</v>
      </c>
    </row>
    <row r="323" spans="1:2">
      <c r="A323" s="105" t="s">
        <v>1416</v>
      </c>
      <c r="B323" s="105">
        <v>6</v>
      </c>
    </row>
    <row r="324" spans="1:2">
      <c r="A324" s="105" t="s">
        <v>1417</v>
      </c>
      <c r="B324" s="105">
        <v>6</v>
      </c>
    </row>
    <row r="325" spans="1:2">
      <c r="A325" s="105" t="s">
        <v>1418</v>
      </c>
      <c r="B325" s="105">
        <v>6</v>
      </c>
    </row>
    <row r="326" spans="1:2">
      <c r="A326" s="105" t="s">
        <v>1419</v>
      </c>
      <c r="B326" s="105">
        <v>6</v>
      </c>
    </row>
    <row r="327" spans="1:2">
      <c r="A327" s="105" t="s">
        <v>531</v>
      </c>
      <c r="B327" s="105">
        <v>6</v>
      </c>
    </row>
    <row r="328" spans="1:2">
      <c r="A328" s="105" t="s">
        <v>534</v>
      </c>
      <c r="B328" s="105">
        <v>6</v>
      </c>
    </row>
    <row r="329" spans="1:2">
      <c r="A329" s="105" t="s">
        <v>522</v>
      </c>
      <c r="B329" s="105">
        <v>6</v>
      </c>
    </row>
    <row r="330" spans="1:2">
      <c r="A330" s="105" t="s">
        <v>1420</v>
      </c>
      <c r="B330" s="105">
        <v>6</v>
      </c>
    </row>
    <row r="331" spans="1:2">
      <c r="A331" s="105" t="s">
        <v>1421</v>
      </c>
      <c r="B331" s="105">
        <v>6</v>
      </c>
    </row>
    <row r="332" spans="1:2">
      <c r="A332" s="105" t="s">
        <v>1422</v>
      </c>
      <c r="B332" s="105">
        <v>6</v>
      </c>
    </row>
    <row r="333" spans="1:2">
      <c r="A333" s="105" t="s">
        <v>1423</v>
      </c>
      <c r="B333" s="105">
        <v>6</v>
      </c>
    </row>
    <row r="334" spans="1:2">
      <c r="A334" s="105" t="s">
        <v>1424</v>
      </c>
      <c r="B334" s="105">
        <v>6</v>
      </c>
    </row>
    <row r="335" spans="1:2">
      <c r="A335" s="105" t="s">
        <v>1425</v>
      </c>
      <c r="B335" s="105">
        <v>6</v>
      </c>
    </row>
    <row r="336" spans="1:2">
      <c r="A336" s="105" t="s">
        <v>1426</v>
      </c>
      <c r="B336" s="105">
        <v>6</v>
      </c>
    </row>
    <row r="337" spans="1:2">
      <c r="A337" s="105" t="s">
        <v>1427</v>
      </c>
      <c r="B337" s="105">
        <v>6</v>
      </c>
    </row>
    <row r="338" spans="1:2">
      <c r="A338" s="105" t="s">
        <v>1428</v>
      </c>
      <c r="B338" s="105">
        <v>6</v>
      </c>
    </row>
    <row r="339" spans="1:2">
      <c r="A339" s="105" t="s">
        <v>1429</v>
      </c>
      <c r="B339" s="105">
        <v>6</v>
      </c>
    </row>
    <row r="340" spans="1:2">
      <c r="A340" s="105" t="s">
        <v>1430</v>
      </c>
      <c r="B340" s="105">
        <v>6</v>
      </c>
    </row>
    <row r="341" spans="1:2">
      <c r="A341" s="105" t="s">
        <v>1431</v>
      </c>
      <c r="B341" s="105">
        <v>6</v>
      </c>
    </row>
    <row r="342" spans="1:2">
      <c r="A342" s="105" t="s">
        <v>1432</v>
      </c>
      <c r="B342" s="105">
        <v>6</v>
      </c>
    </row>
    <row r="343" spans="1:2">
      <c r="A343" s="105" t="s">
        <v>1433</v>
      </c>
      <c r="B343" s="105">
        <v>6</v>
      </c>
    </row>
    <row r="344" spans="1:2">
      <c r="A344" s="105" t="s">
        <v>1434</v>
      </c>
      <c r="B344" s="105">
        <v>6</v>
      </c>
    </row>
    <row r="345" spans="1:2">
      <c r="A345" s="105" t="s">
        <v>1435</v>
      </c>
      <c r="B345" s="105">
        <v>6</v>
      </c>
    </row>
    <row r="346" spans="1:2">
      <c r="A346" s="105" t="s">
        <v>506</v>
      </c>
      <c r="B346" s="105">
        <v>6</v>
      </c>
    </row>
    <row r="347" spans="1:2">
      <c r="A347" s="105" t="s">
        <v>1436</v>
      </c>
      <c r="B347" s="105">
        <v>6</v>
      </c>
    </row>
    <row r="348" spans="1:2">
      <c r="A348" s="105" t="s">
        <v>528</v>
      </c>
      <c r="B348" s="105">
        <v>6</v>
      </c>
    </row>
    <row r="349" spans="1:2">
      <c r="A349" s="105" t="s">
        <v>1437</v>
      </c>
      <c r="B349" s="105">
        <v>6</v>
      </c>
    </row>
    <row r="350" spans="1:2">
      <c r="A350" s="105" t="s">
        <v>1438</v>
      </c>
      <c r="B350" s="105">
        <v>6</v>
      </c>
    </row>
    <row r="351" spans="1:2">
      <c r="A351" s="105" t="s">
        <v>1439</v>
      </c>
      <c r="B351" s="105">
        <v>6</v>
      </c>
    </row>
    <row r="352" spans="1:2">
      <c r="A352" s="105" t="s">
        <v>1440</v>
      </c>
      <c r="B352" s="105">
        <v>6</v>
      </c>
    </row>
    <row r="353" spans="1:2">
      <c r="A353" s="105" t="s">
        <v>1441</v>
      </c>
      <c r="B353" s="105">
        <v>6</v>
      </c>
    </row>
    <row r="354" spans="1:2">
      <c r="A354" s="105" t="s">
        <v>1442</v>
      </c>
      <c r="B354" s="105">
        <v>6</v>
      </c>
    </row>
    <row r="355" spans="1:2">
      <c r="A355" s="105" t="s">
        <v>1443</v>
      </c>
      <c r="B355" s="105">
        <v>6</v>
      </c>
    </row>
    <row r="356" spans="1:2">
      <c r="A356" s="105" t="s">
        <v>1444</v>
      </c>
      <c r="B356" s="105">
        <v>6</v>
      </c>
    </row>
    <row r="357" spans="1:2">
      <c r="A357" s="105" t="s">
        <v>1445</v>
      </c>
      <c r="B357" s="105">
        <v>6</v>
      </c>
    </row>
    <row r="358" spans="1:2">
      <c r="A358" s="105" t="s">
        <v>1446</v>
      </c>
      <c r="B358" s="105">
        <v>6</v>
      </c>
    </row>
    <row r="359" spans="1:2">
      <c r="A359" s="105" t="s">
        <v>1447</v>
      </c>
      <c r="B359" s="105">
        <v>6</v>
      </c>
    </row>
    <row r="360" spans="1:2">
      <c r="A360" s="105" t="s">
        <v>524</v>
      </c>
      <c r="B360" s="105">
        <v>6</v>
      </c>
    </row>
    <row r="361" spans="1:2">
      <c r="A361" s="105" t="s">
        <v>1448</v>
      </c>
      <c r="B361" s="105">
        <v>6</v>
      </c>
    </row>
    <row r="362" spans="1:2">
      <c r="A362" s="105" t="s">
        <v>1449</v>
      </c>
      <c r="B362" s="105">
        <v>6</v>
      </c>
    </row>
    <row r="363" spans="1:2">
      <c r="A363" s="105" t="s">
        <v>1450</v>
      </c>
      <c r="B363" s="105">
        <v>6</v>
      </c>
    </row>
    <row r="364" spans="1:2">
      <c r="A364" s="105" t="s">
        <v>1451</v>
      </c>
      <c r="B364" s="105">
        <v>6</v>
      </c>
    </row>
    <row r="365" spans="1:2">
      <c r="A365" s="105" t="s">
        <v>1452</v>
      </c>
      <c r="B365" s="105">
        <v>6</v>
      </c>
    </row>
    <row r="366" spans="1:2">
      <c r="A366" s="105" t="s">
        <v>1453</v>
      </c>
      <c r="B366" s="105">
        <v>6</v>
      </c>
    </row>
    <row r="367" spans="1:2">
      <c r="A367" s="105" t="s">
        <v>1454</v>
      </c>
      <c r="B367" s="105">
        <v>6</v>
      </c>
    </row>
    <row r="368" spans="1:2">
      <c r="A368" s="105" t="s">
        <v>511</v>
      </c>
      <c r="B368" s="105">
        <v>6</v>
      </c>
    </row>
    <row r="369" spans="1:2">
      <c r="A369" s="105" t="s">
        <v>1455</v>
      </c>
      <c r="B369" s="105">
        <v>6</v>
      </c>
    </row>
    <row r="370" spans="1:2">
      <c r="A370" s="105" t="s">
        <v>1456</v>
      </c>
      <c r="B370" s="105">
        <v>6</v>
      </c>
    </row>
    <row r="371" spans="1:2">
      <c r="A371" s="105" t="s">
        <v>1457</v>
      </c>
      <c r="B371" s="105">
        <v>6</v>
      </c>
    </row>
    <row r="372" spans="1:2">
      <c r="A372" s="105" t="s">
        <v>1458</v>
      </c>
      <c r="B372" s="105">
        <v>6</v>
      </c>
    </row>
    <row r="373" spans="1:2">
      <c r="A373" s="105" t="s">
        <v>1459</v>
      </c>
      <c r="B373" s="105">
        <v>6</v>
      </c>
    </row>
    <row r="374" spans="1:2">
      <c r="A374" s="105" t="s">
        <v>1460</v>
      </c>
      <c r="B374" s="105">
        <v>6</v>
      </c>
    </row>
    <row r="375" spans="1:2">
      <c r="A375" s="105" t="s">
        <v>1461</v>
      </c>
      <c r="B375" s="105">
        <v>6</v>
      </c>
    </row>
    <row r="376" spans="1:2">
      <c r="A376" s="105" t="s">
        <v>1462</v>
      </c>
      <c r="B376" s="105">
        <v>6</v>
      </c>
    </row>
    <row r="377" spans="1:2">
      <c r="A377" s="105" t="s">
        <v>1463</v>
      </c>
      <c r="B377" s="105">
        <v>6</v>
      </c>
    </row>
    <row r="378" spans="1:2">
      <c r="A378" s="105" t="s">
        <v>507</v>
      </c>
      <c r="B378" s="105">
        <v>6</v>
      </c>
    </row>
    <row r="379" spans="1:2">
      <c r="A379" s="105" t="s">
        <v>1464</v>
      </c>
      <c r="B379" s="105">
        <v>6</v>
      </c>
    </row>
    <row r="380" spans="1:2">
      <c r="A380" s="105" t="s">
        <v>1465</v>
      </c>
      <c r="B380" s="105">
        <v>7</v>
      </c>
    </row>
    <row r="381" spans="1:2">
      <c r="A381" s="105" t="s">
        <v>1466</v>
      </c>
      <c r="B381" s="105">
        <v>7</v>
      </c>
    </row>
    <row r="382" spans="1:2">
      <c r="A382" s="105" t="s">
        <v>1467</v>
      </c>
      <c r="B382" s="105">
        <v>7</v>
      </c>
    </row>
    <row r="383" spans="1:2">
      <c r="A383" s="105" t="s">
        <v>1468</v>
      </c>
      <c r="B383" s="105">
        <v>7</v>
      </c>
    </row>
    <row r="384" spans="1:2">
      <c r="A384" s="105" t="s">
        <v>1469</v>
      </c>
      <c r="B384" s="105">
        <v>7</v>
      </c>
    </row>
    <row r="385" spans="1:2">
      <c r="A385" s="105" t="s">
        <v>509</v>
      </c>
      <c r="B385" s="105">
        <v>7</v>
      </c>
    </row>
    <row r="386" spans="1:2">
      <c r="A386" s="105" t="s">
        <v>1470</v>
      </c>
      <c r="B386" s="105">
        <v>7</v>
      </c>
    </row>
    <row r="387" spans="1:2">
      <c r="A387" s="105" t="s">
        <v>1471</v>
      </c>
      <c r="B387" s="105">
        <v>7</v>
      </c>
    </row>
    <row r="388" spans="1:2">
      <c r="A388" s="105" t="s">
        <v>1472</v>
      </c>
      <c r="B388" s="105">
        <v>7</v>
      </c>
    </row>
    <row r="389" spans="1:2">
      <c r="A389" s="105" t="s">
        <v>1473</v>
      </c>
      <c r="B389" s="105">
        <v>7</v>
      </c>
    </row>
    <row r="390" spans="1:2">
      <c r="A390" s="105" t="s">
        <v>1474</v>
      </c>
      <c r="B390" s="105">
        <v>7</v>
      </c>
    </row>
    <row r="391" spans="1:2">
      <c r="A391" s="105" t="s">
        <v>1475</v>
      </c>
      <c r="B391" s="105">
        <v>7</v>
      </c>
    </row>
    <row r="392" spans="1:2">
      <c r="A392" s="105" t="s">
        <v>1476</v>
      </c>
      <c r="B392" s="105">
        <v>7</v>
      </c>
    </row>
    <row r="393" spans="1:2">
      <c r="A393" s="105" t="s">
        <v>1477</v>
      </c>
      <c r="B393" s="105">
        <v>7</v>
      </c>
    </row>
    <row r="394" spans="1:2">
      <c r="A394" s="105" t="s">
        <v>1478</v>
      </c>
      <c r="B394" s="105">
        <v>7</v>
      </c>
    </row>
    <row r="395" spans="1:2">
      <c r="A395" s="105" t="s">
        <v>1479</v>
      </c>
      <c r="B395" s="105">
        <v>7</v>
      </c>
    </row>
    <row r="396" spans="1:2">
      <c r="A396" s="105" t="s">
        <v>1480</v>
      </c>
      <c r="B396" s="105">
        <v>7</v>
      </c>
    </row>
    <row r="397" spans="1:2">
      <c r="A397" s="105" t="s">
        <v>1481</v>
      </c>
      <c r="B397" s="105">
        <v>7</v>
      </c>
    </row>
    <row r="398" spans="1:2">
      <c r="A398" s="105" t="s">
        <v>1482</v>
      </c>
      <c r="B398" s="105">
        <v>7</v>
      </c>
    </row>
    <row r="399" spans="1:2">
      <c r="A399" s="105" t="s">
        <v>1483</v>
      </c>
      <c r="B399" s="105">
        <v>7</v>
      </c>
    </row>
    <row r="400" spans="1:2">
      <c r="A400" s="105" t="s">
        <v>1484</v>
      </c>
      <c r="B400" s="105">
        <v>7</v>
      </c>
    </row>
    <row r="401" spans="1:2">
      <c r="A401" s="105" t="s">
        <v>1485</v>
      </c>
      <c r="B401" s="105">
        <v>7</v>
      </c>
    </row>
    <row r="402" spans="1:2">
      <c r="A402" s="105" t="s">
        <v>1486</v>
      </c>
      <c r="B402" s="105">
        <v>7</v>
      </c>
    </row>
    <row r="403" spans="1:2">
      <c r="A403" s="105" t="s">
        <v>1487</v>
      </c>
      <c r="B403" s="105">
        <v>7</v>
      </c>
    </row>
    <row r="404" spans="1:2">
      <c r="A404" s="105" t="s">
        <v>1488</v>
      </c>
      <c r="B404" s="105">
        <v>7</v>
      </c>
    </row>
    <row r="405" spans="1:2">
      <c r="A405" s="105" t="s">
        <v>1489</v>
      </c>
      <c r="B405" s="105">
        <v>7</v>
      </c>
    </row>
    <row r="406" spans="1:2">
      <c r="A406" s="105" t="s">
        <v>1490</v>
      </c>
      <c r="B406" s="105">
        <v>7</v>
      </c>
    </row>
    <row r="407" spans="1:2">
      <c r="A407" s="105" t="s">
        <v>1491</v>
      </c>
      <c r="B407" s="105">
        <v>7</v>
      </c>
    </row>
    <row r="408" spans="1:2">
      <c r="A408" s="105" t="s">
        <v>390</v>
      </c>
      <c r="B408" s="105">
        <v>7</v>
      </c>
    </row>
    <row r="409" spans="1:2">
      <c r="A409" s="105" t="s">
        <v>523</v>
      </c>
      <c r="B409" s="105">
        <v>7</v>
      </c>
    </row>
    <row r="410" spans="1:2">
      <c r="A410" s="105" t="s">
        <v>535</v>
      </c>
      <c r="B410" s="105">
        <v>7</v>
      </c>
    </row>
    <row r="411" spans="1:2">
      <c r="A411" s="105" t="s">
        <v>1492</v>
      </c>
      <c r="B411" s="105">
        <v>7</v>
      </c>
    </row>
    <row r="412" spans="1:2">
      <c r="A412" s="105" t="s">
        <v>1493</v>
      </c>
      <c r="B412" s="105">
        <v>7</v>
      </c>
    </row>
    <row r="413" spans="1:2">
      <c r="A413" s="105" t="s">
        <v>1494</v>
      </c>
      <c r="B413" s="105">
        <v>7</v>
      </c>
    </row>
    <row r="414" spans="1:2">
      <c r="A414" s="105" t="s">
        <v>1495</v>
      </c>
      <c r="B414" s="105">
        <v>7</v>
      </c>
    </row>
    <row r="415" spans="1:2">
      <c r="A415" s="105" t="s">
        <v>1496</v>
      </c>
      <c r="B415" s="105">
        <v>7</v>
      </c>
    </row>
    <row r="416" spans="1:2">
      <c r="A416" s="105" t="s">
        <v>1497</v>
      </c>
      <c r="B416" s="105">
        <v>7</v>
      </c>
    </row>
    <row r="417" spans="1:2">
      <c r="A417" s="105" t="s">
        <v>1498</v>
      </c>
      <c r="B417" s="105">
        <v>7</v>
      </c>
    </row>
    <row r="418" spans="1:2">
      <c r="A418" s="105" t="s">
        <v>1499</v>
      </c>
      <c r="B418" s="105">
        <v>7</v>
      </c>
    </row>
    <row r="419" spans="1:2">
      <c r="A419" s="105" t="s">
        <v>1500</v>
      </c>
      <c r="B419" s="105">
        <v>7</v>
      </c>
    </row>
    <row r="420" spans="1:2">
      <c r="A420" s="105" t="s">
        <v>1501</v>
      </c>
      <c r="B420" s="105">
        <v>7</v>
      </c>
    </row>
    <row r="421" spans="1:2">
      <c r="A421" s="105" t="s">
        <v>1502</v>
      </c>
      <c r="B421" s="105">
        <v>7</v>
      </c>
    </row>
    <row r="422" spans="1:2">
      <c r="A422" s="105" t="s">
        <v>1503</v>
      </c>
      <c r="B422" s="105">
        <v>7</v>
      </c>
    </row>
    <row r="423" spans="1:2">
      <c r="A423" s="105" t="s">
        <v>1504</v>
      </c>
      <c r="B423" s="105">
        <v>7</v>
      </c>
    </row>
    <row r="424" spans="1:2">
      <c r="A424" s="105" t="s">
        <v>518</v>
      </c>
      <c r="B424" s="105">
        <v>7</v>
      </c>
    </row>
    <row r="425" spans="1:2">
      <c r="A425" s="105" t="s">
        <v>1505</v>
      </c>
      <c r="B425" s="105">
        <v>7</v>
      </c>
    </row>
    <row r="426" spans="1:2">
      <c r="A426" s="105" t="s">
        <v>1506</v>
      </c>
      <c r="B426" s="105">
        <v>7</v>
      </c>
    </row>
    <row r="427" spans="1:2">
      <c r="A427" s="105" t="s">
        <v>1507</v>
      </c>
      <c r="B427" s="105">
        <v>7</v>
      </c>
    </row>
    <row r="428" spans="1:2">
      <c r="A428" s="105" t="s">
        <v>1508</v>
      </c>
      <c r="B428" s="105">
        <v>7</v>
      </c>
    </row>
    <row r="429" spans="1:2">
      <c r="A429" s="105" t="s">
        <v>1509</v>
      </c>
      <c r="B429" s="105">
        <v>7</v>
      </c>
    </row>
    <row r="430" spans="1:2">
      <c r="A430" s="105" t="s">
        <v>1510</v>
      </c>
      <c r="B430" s="105">
        <v>7</v>
      </c>
    </row>
    <row r="431" spans="1:2">
      <c r="A431" s="105" t="s">
        <v>1511</v>
      </c>
      <c r="B431" s="105">
        <v>7</v>
      </c>
    </row>
    <row r="432" spans="1:2">
      <c r="A432" s="105" t="s">
        <v>1512</v>
      </c>
      <c r="B432" s="105">
        <v>7</v>
      </c>
    </row>
    <row r="433" spans="1:2">
      <c r="A433" s="105" t="s">
        <v>690</v>
      </c>
      <c r="B433" s="105">
        <v>7</v>
      </c>
    </row>
    <row r="434" spans="1:2">
      <c r="A434" s="105" t="s">
        <v>1513</v>
      </c>
      <c r="B434" s="105">
        <v>7</v>
      </c>
    </row>
    <row r="435" spans="1:2">
      <c r="A435" s="105" t="s">
        <v>1514</v>
      </c>
      <c r="B435" s="105">
        <v>7</v>
      </c>
    </row>
    <row r="436" spans="1:2">
      <c r="A436" s="105" t="s">
        <v>1515</v>
      </c>
      <c r="B436" s="105">
        <v>7</v>
      </c>
    </row>
    <row r="437" spans="1:2">
      <c r="A437" s="105" t="s">
        <v>1516</v>
      </c>
      <c r="B437" s="105">
        <v>7</v>
      </c>
    </row>
    <row r="438" spans="1:2">
      <c r="A438" s="105" t="s">
        <v>1517</v>
      </c>
      <c r="B438" s="105">
        <v>7</v>
      </c>
    </row>
    <row r="439" spans="1:2">
      <c r="A439" s="105" t="s">
        <v>1518</v>
      </c>
      <c r="B439" s="105">
        <v>7</v>
      </c>
    </row>
    <row r="440" spans="1:2">
      <c r="A440" s="105" t="s">
        <v>1519</v>
      </c>
      <c r="B440" s="105">
        <v>7</v>
      </c>
    </row>
    <row r="441" spans="1:2">
      <c r="A441" s="105" t="s">
        <v>1520</v>
      </c>
      <c r="B441" s="105">
        <v>7</v>
      </c>
    </row>
    <row r="442" spans="1:2">
      <c r="A442" s="105" t="s">
        <v>1521</v>
      </c>
      <c r="B442" s="105">
        <v>7</v>
      </c>
    </row>
    <row r="443" spans="1:2">
      <c r="A443" s="105" t="s">
        <v>1522</v>
      </c>
      <c r="B443" s="105">
        <v>7</v>
      </c>
    </row>
    <row r="444" spans="1:2">
      <c r="A444" s="105" t="s">
        <v>1523</v>
      </c>
      <c r="B444" s="105">
        <v>7</v>
      </c>
    </row>
    <row r="445" spans="1:2">
      <c r="A445" s="105" t="s">
        <v>1524</v>
      </c>
      <c r="B445" s="105">
        <v>7</v>
      </c>
    </row>
    <row r="446" spans="1:2">
      <c r="A446" s="105" t="s">
        <v>1525</v>
      </c>
      <c r="B446" s="105">
        <v>7</v>
      </c>
    </row>
    <row r="447" spans="1:2">
      <c r="A447" s="105" t="s">
        <v>1526</v>
      </c>
      <c r="B447" s="105">
        <v>7</v>
      </c>
    </row>
    <row r="448" spans="1:2">
      <c r="A448" s="105" t="s">
        <v>1527</v>
      </c>
      <c r="B448" s="105">
        <v>7</v>
      </c>
    </row>
    <row r="449" spans="1:2">
      <c r="A449" s="105" t="s">
        <v>1528</v>
      </c>
      <c r="B449" s="105">
        <v>7</v>
      </c>
    </row>
    <row r="450" spans="1:2">
      <c r="A450" s="105" t="s">
        <v>1529</v>
      </c>
      <c r="B450" s="105">
        <v>8</v>
      </c>
    </row>
    <row r="451" spans="1:2">
      <c r="A451" s="105" t="s">
        <v>1530</v>
      </c>
      <c r="B451" s="105">
        <v>8</v>
      </c>
    </row>
    <row r="452" spans="1:2">
      <c r="A452" s="105" t="s">
        <v>1531</v>
      </c>
      <c r="B452" s="105">
        <v>8</v>
      </c>
    </row>
    <row r="453" spans="1:2">
      <c r="A453" s="105" t="s">
        <v>1532</v>
      </c>
      <c r="B453" s="105">
        <v>8</v>
      </c>
    </row>
    <row r="454" spans="1:2">
      <c r="A454" s="105" t="s">
        <v>1533</v>
      </c>
      <c r="B454" s="105">
        <v>8</v>
      </c>
    </row>
    <row r="455" spans="1:2">
      <c r="A455" s="105" t="s">
        <v>1534</v>
      </c>
      <c r="B455" s="105">
        <v>8</v>
      </c>
    </row>
    <row r="456" spans="1:2">
      <c r="A456" s="105" t="s">
        <v>1535</v>
      </c>
      <c r="B456" s="105">
        <v>8</v>
      </c>
    </row>
    <row r="457" spans="1:2">
      <c r="A457" s="105" t="s">
        <v>1536</v>
      </c>
      <c r="B457" s="105">
        <v>8</v>
      </c>
    </row>
    <row r="458" spans="1:2">
      <c r="A458" s="105" t="s">
        <v>1537</v>
      </c>
      <c r="B458" s="105">
        <v>8</v>
      </c>
    </row>
    <row r="459" spans="1:2">
      <c r="A459" s="105" t="s">
        <v>1538</v>
      </c>
      <c r="B459" s="105">
        <v>8</v>
      </c>
    </row>
    <row r="460" spans="1:2">
      <c r="A460" s="105" t="s">
        <v>1539</v>
      </c>
      <c r="B460" s="105">
        <v>8</v>
      </c>
    </row>
    <row r="461" spans="1:2">
      <c r="A461" s="105" t="s">
        <v>1540</v>
      </c>
      <c r="B461" s="105">
        <v>8</v>
      </c>
    </row>
    <row r="462" spans="1:2">
      <c r="A462" s="105" t="s">
        <v>520</v>
      </c>
      <c r="B462" s="105">
        <v>8</v>
      </c>
    </row>
    <row r="463" spans="1:2">
      <c r="A463" s="105" t="s">
        <v>1541</v>
      </c>
      <c r="B463" s="105">
        <v>8</v>
      </c>
    </row>
    <row r="464" spans="1:2">
      <c r="A464" s="105" t="s">
        <v>1542</v>
      </c>
      <c r="B464" s="105">
        <v>8</v>
      </c>
    </row>
    <row r="465" spans="1:2">
      <c r="A465" s="105" t="s">
        <v>1543</v>
      </c>
      <c r="B465" s="105">
        <v>8</v>
      </c>
    </row>
    <row r="466" spans="1:2">
      <c r="A466" s="105" t="s">
        <v>1544</v>
      </c>
      <c r="B466" s="105">
        <v>8</v>
      </c>
    </row>
    <row r="467" spans="1:2">
      <c r="A467" s="105" t="s">
        <v>1545</v>
      </c>
      <c r="B467" s="105">
        <v>8</v>
      </c>
    </row>
    <row r="468" spans="1:2">
      <c r="A468" s="105" t="s">
        <v>1546</v>
      </c>
      <c r="B468" s="105">
        <v>8</v>
      </c>
    </row>
    <row r="469" spans="1:2">
      <c r="A469" s="105" t="s">
        <v>1547</v>
      </c>
      <c r="B469" s="105">
        <v>8</v>
      </c>
    </row>
    <row r="470" spans="1:2">
      <c r="A470" s="105" t="s">
        <v>1548</v>
      </c>
      <c r="B470" s="105">
        <v>8</v>
      </c>
    </row>
    <row r="471" spans="1:2">
      <c r="A471" s="105" t="s">
        <v>1549</v>
      </c>
      <c r="B471" s="105">
        <v>8</v>
      </c>
    </row>
    <row r="472" spans="1:2">
      <c r="A472" s="105" t="s">
        <v>1550</v>
      </c>
      <c r="B472" s="105">
        <v>8</v>
      </c>
    </row>
    <row r="473" spans="1:2">
      <c r="A473" s="105" t="s">
        <v>1551</v>
      </c>
      <c r="B473" s="105">
        <v>8</v>
      </c>
    </row>
    <row r="474" spans="1:2">
      <c r="A474" s="105" t="s">
        <v>1552</v>
      </c>
      <c r="B474" s="105">
        <v>8</v>
      </c>
    </row>
    <row r="475" spans="1:2">
      <c r="A475" s="105" t="s">
        <v>1553</v>
      </c>
      <c r="B475" s="105">
        <v>8</v>
      </c>
    </row>
    <row r="476" spans="1:2">
      <c r="A476" s="105" t="s">
        <v>1554</v>
      </c>
      <c r="B476" s="105">
        <v>8</v>
      </c>
    </row>
    <row r="477" spans="1:2">
      <c r="A477" s="105" t="s">
        <v>1555</v>
      </c>
      <c r="B477" s="105">
        <v>8</v>
      </c>
    </row>
    <row r="478" spans="1:2">
      <c r="A478" s="105" t="s">
        <v>1556</v>
      </c>
      <c r="B478" s="105">
        <v>8</v>
      </c>
    </row>
    <row r="479" spans="1:2">
      <c r="A479" s="105" t="s">
        <v>1557</v>
      </c>
      <c r="B479" s="105">
        <v>8</v>
      </c>
    </row>
    <row r="480" spans="1:2">
      <c r="A480" s="105" t="s">
        <v>1558</v>
      </c>
      <c r="B480" s="105">
        <v>8</v>
      </c>
    </row>
    <row r="481" spans="1:2">
      <c r="A481" s="105" t="s">
        <v>1559</v>
      </c>
      <c r="B481" s="105">
        <v>8</v>
      </c>
    </row>
    <row r="482" spans="1:2">
      <c r="A482" s="105" t="s">
        <v>1560</v>
      </c>
      <c r="B482" s="105">
        <v>8</v>
      </c>
    </row>
    <row r="483" spans="1:2">
      <c r="A483" s="105" t="s">
        <v>1561</v>
      </c>
      <c r="B483" s="105">
        <v>8</v>
      </c>
    </row>
    <row r="484" spans="1:2">
      <c r="A484" s="105" t="s">
        <v>1562</v>
      </c>
      <c r="B484" s="105">
        <v>8</v>
      </c>
    </row>
    <row r="485" spans="1:2">
      <c r="A485" s="105" t="s">
        <v>1563</v>
      </c>
      <c r="B485" s="105">
        <v>8</v>
      </c>
    </row>
    <row r="486" spans="1:2">
      <c r="A486" s="105" t="s">
        <v>1564</v>
      </c>
      <c r="B486" s="105">
        <v>8</v>
      </c>
    </row>
    <row r="487" spans="1:2">
      <c r="A487" s="105" t="s">
        <v>1565</v>
      </c>
      <c r="B487" s="105">
        <v>8</v>
      </c>
    </row>
    <row r="488" spans="1:2">
      <c r="A488" s="105" t="s">
        <v>1566</v>
      </c>
      <c r="B488" s="105">
        <v>8</v>
      </c>
    </row>
    <row r="489" spans="1:2">
      <c r="A489" s="105" t="s">
        <v>1567</v>
      </c>
      <c r="B489" s="105">
        <v>8</v>
      </c>
    </row>
    <row r="490" spans="1:2">
      <c r="A490" s="105" t="s">
        <v>1568</v>
      </c>
      <c r="B490" s="105">
        <v>8</v>
      </c>
    </row>
    <row r="491" spans="1:2">
      <c r="A491" s="105" t="s">
        <v>1569</v>
      </c>
      <c r="B491" s="105">
        <v>8</v>
      </c>
    </row>
    <row r="492" spans="1:2">
      <c r="A492" s="105" t="s">
        <v>1570</v>
      </c>
      <c r="B492" s="105">
        <v>8</v>
      </c>
    </row>
    <row r="493" spans="1:2">
      <c r="A493" s="105" t="s">
        <v>1571</v>
      </c>
      <c r="B493" s="105">
        <v>8</v>
      </c>
    </row>
    <row r="494" spans="1:2">
      <c r="A494" s="105" t="s">
        <v>1572</v>
      </c>
      <c r="B494" s="105">
        <v>8</v>
      </c>
    </row>
    <row r="495" spans="1:2">
      <c r="A495" s="105" t="s">
        <v>1573</v>
      </c>
      <c r="B495" s="105">
        <v>8</v>
      </c>
    </row>
    <row r="496" spans="1:2">
      <c r="A496" s="105" t="s">
        <v>1574</v>
      </c>
      <c r="B496" s="105">
        <v>8</v>
      </c>
    </row>
    <row r="497" spans="1:2">
      <c r="A497" s="105" t="s">
        <v>1575</v>
      </c>
      <c r="B497" s="105">
        <v>8</v>
      </c>
    </row>
    <row r="498" spans="1:2">
      <c r="A498" s="105" t="s">
        <v>1576</v>
      </c>
      <c r="B498" s="105">
        <v>8</v>
      </c>
    </row>
    <row r="499" spans="1:2">
      <c r="A499" s="105" t="s">
        <v>1577</v>
      </c>
      <c r="B499" s="105">
        <v>8</v>
      </c>
    </row>
    <row r="500" spans="1:2">
      <c r="A500" s="105" t="s">
        <v>1578</v>
      </c>
      <c r="B500" s="105">
        <v>8</v>
      </c>
    </row>
    <row r="501" spans="1:2">
      <c r="A501" s="105" t="s">
        <v>1579</v>
      </c>
      <c r="B501" s="105">
        <v>8</v>
      </c>
    </row>
    <row r="502" spans="1:2">
      <c r="A502" s="105" t="s">
        <v>1580</v>
      </c>
      <c r="B502" s="105">
        <v>8</v>
      </c>
    </row>
    <row r="503" spans="1:2">
      <c r="A503" s="105" t="s">
        <v>1581</v>
      </c>
      <c r="B503" s="105">
        <v>8</v>
      </c>
    </row>
    <row r="504" spans="1:2">
      <c r="A504" s="105" t="s">
        <v>1582</v>
      </c>
      <c r="B504" s="105">
        <v>8</v>
      </c>
    </row>
    <row r="505" spans="1:2">
      <c r="A505" s="105" t="s">
        <v>1583</v>
      </c>
      <c r="B505" s="105">
        <v>8</v>
      </c>
    </row>
    <row r="506" spans="1:2">
      <c r="A506" s="105" t="s">
        <v>1584</v>
      </c>
      <c r="B506" s="105">
        <v>8</v>
      </c>
    </row>
    <row r="507" spans="1:2">
      <c r="A507" s="105" t="s">
        <v>1585</v>
      </c>
      <c r="B507" s="105">
        <v>8</v>
      </c>
    </row>
    <row r="508" spans="1:2">
      <c r="A508" s="105" t="s">
        <v>1586</v>
      </c>
      <c r="B508" s="105">
        <v>8</v>
      </c>
    </row>
    <row r="509" spans="1:2">
      <c r="A509" s="105" t="s">
        <v>1587</v>
      </c>
      <c r="B509" s="105">
        <v>8</v>
      </c>
    </row>
    <row r="510" spans="1:2">
      <c r="A510" s="105" t="s">
        <v>1588</v>
      </c>
      <c r="B510" s="105">
        <v>8</v>
      </c>
    </row>
    <row r="511" spans="1:2">
      <c r="A511" s="105" t="s">
        <v>1589</v>
      </c>
      <c r="B511" s="105">
        <v>8</v>
      </c>
    </row>
    <row r="512" spans="1:2">
      <c r="A512" s="105" t="s">
        <v>1590</v>
      </c>
      <c r="B512" s="105">
        <v>8</v>
      </c>
    </row>
    <row r="513" spans="1:2">
      <c r="A513" s="105" t="s">
        <v>1591</v>
      </c>
      <c r="B513" s="105">
        <v>8</v>
      </c>
    </row>
    <row r="514" spans="1:2">
      <c r="A514" s="105" t="s">
        <v>1592</v>
      </c>
      <c r="B514" s="105">
        <v>8</v>
      </c>
    </row>
    <row r="515" spans="1:2">
      <c r="A515" s="105" t="s">
        <v>1593</v>
      </c>
      <c r="B515" s="105">
        <v>8</v>
      </c>
    </row>
    <row r="516" spans="1:2">
      <c r="A516" s="105" t="s">
        <v>1594</v>
      </c>
      <c r="B516" s="105">
        <v>8</v>
      </c>
    </row>
    <row r="517" spans="1:2">
      <c r="A517" s="105" t="s">
        <v>1595</v>
      </c>
      <c r="B517" s="105">
        <v>8</v>
      </c>
    </row>
    <row r="518" spans="1:2">
      <c r="A518" s="105" t="s">
        <v>1596</v>
      </c>
      <c r="B518" s="105">
        <v>8</v>
      </c>
    </row>
    <row r="519" spans="1:2">
      <c r="A519" s="105" t="s">
        <v>1597</v>
      </c>
      <c r="B519" s="105">
        <v>8</v>
      </c>
    </row>
    <row r="520" spans="1:2">
      <c r="A520" s="105" t="s">
        <v>1598</v>
      </c>
      <c r="B520" s="105">
        <v>8</v>
      </c>
    </row>
    <row r="521" spans="1:2">
      <c r="A521" s="105" t="s">
        <v>1599</v>
      </c>
      <c r="B521" s="105">
        <v>8</v>
      </c>
    </row>
    <row r="522" spans="1:2">
      <c r="A522" s="105" t="s">
        <v>1600</v>
      </c>
      <c r="B522" s="105">
        <v>8</v>
      </c>
    </row>
    <row r="523" spans="1:2">
      <c r="A523" s="105" t="s">
        <v>1601</v>
      </c>
      <c r="B523" s="105">
        <v>8</v>
      </c>
    </row>
    <row r="524" spans="1:2">
      <c r="A524" s="105" t="s">
        <v>1602</v>
      </c>
      <c r="B524" s="105">
        <v>8</v>
      </c>
    </row>
    <row r="525" spans="1:2">
      <c r="A525" s="105" t="s">
        <v>1603</v>
      </c>
      <c r="B525" s="105">
        <v>8</v>
      </c>
    </row>
    <row r="526" spans="1:2">
      <c r="A526" s="105" t="s">
        <v>1604</v>
      </c>
      <c r="B526" s="105">
        <v>8</v>
      </c>
    </row>
    <row r="527" spans="1:2">
      <c r="A527" s="105" t="s">
        <v>1605</v>
      </c>
      <c r="B527" s="105">
        <v>8</v>
      </c>
    </row>
    <row r="528" spans="1:2">
      <c r="A528" s="105" t="s">
        <v>1606</v>
      </c>
      <c r="B528" s="105">
        <v>8</v>
      </c>
    </row>
    <row r="529" spans="1:2">
      <c r="A529" s="105" t="s">
        <v>1607</v>
      </c>
      <c r="B529" s="105">
        <v>8</v>
      </c>
    </row>
  </sheetData>
  <autoFilter ref="A1:B529" xr:uid="{00000000-0009-0000-0000-000003000000}">
    <sortState ref="A2:B529">
      <sortCondition ref="A2:A529"/>
    </sortState>
  </autoFilter>
  <pageMargins left="0.70833333333333304" right="0.70833333333333304" top="0.78749999999999998" bottom="0.78749999999999998" header="0.511811023622047" footer="0.511811023622047"/>
  <pageSetup paperSize="9" orientation="portrait" horizontalDpi="300" verticalDpi="300"/>
  <rowBreaks count="7" manualBreakCount="7">
    <brk id="61" max="16383" man="1"/>
    <brk id="115" max="16383" man="1"/>
    <brk id="186" max="16383" man="1"/>
    <brk id="252" max="16383" man="1"/>
    <brk id="314" max="16383" man="1"/>
    <brk id="379" max="16383" man="1"/>
    <brk id="4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32A2-1624-40BD-B9F3-8E766C3802D7}">
  <sheetPr>
    <tabColor rgb="FFFFFFCC"/>
  </sheetPr>
  <dimension ref="A1:L108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504</v>
      </c>
    </row>
    <row r="2" spans="1:12">
      <c r="A2" s="64" t="s">
        <v>1755</v>
      </c>
    </row>
    <row r="5" spans="1:12">
      <c r="A5" s="65" t="s">
        <v>505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506</v>
      </c>
      <c r="C7" s="68">
        <v>30</v>
      </c>
      <c r="D7" s="68">
        <v>29</v>
      </c>
      <c r="E7" s="68">
        <v>0</v>
      </c>
      <c r="F7" s="68">
        <v>1</v>
      </c>
      <c r="G7" s="68">
        <v>1154</v>
      </c>
      <c r="H7" s="63" t="s">
        <v>323</v>
      </c>
      <c r="I7" s="69">
        <v>919</v>
      </c>
      <c r="J7" s="68">
        <v>58</v>
      </c>
      <c r="K7" s="63" t="s">
        <v>323</v>
      </c>
      <c r="L7" s="69">
        <v>2</v>
      </c>
    </row>
    <row r="8" spans="1:12">
      <c r="A8" s="68">
        <v>2</v>
      </c>
      <c r="B8" s="63" t="s">
        <v>463</v>
      </c>
      <c r="C8" s="68">
        <v>30</v>
      </c>
      <c r="D8" s="68">
        <v>26</v>
      </c>
      <c r="E8" s="68">
        <v>1</v>
      </c>
      <c r="F8" s="68">
        <v>3</v>
      </c>
      <c r="G8" s="68">
        <v>1070</v>
      </c>
      <c r="H8" s="63" t="s">
        <v>323</v>
      </c>
      <c r="I8" s="69">
        <v>832</v>
      </c>
      <c r="J8" s="68">
        <v>53</v>
      </c>
      <c r="K8" s="63" t="s">
        <v>323</v>
      </c>
      <c r="L8" s="69">
        <v>7</v>
      </c>
    </row>
    <row r="9" spans="1:12">
      <c r="A9" s="68">
        <v>3</v>
      </c>
      <c r="B9" s="63" t="s">
        <v>480</v>
      </c>
      <c r="C9" s="68">
        <v>30</v>
      </c>
      <c r="D9" s="68">
        <v>26</v>
      </c>
      <c r="E9" s="68">
        <v>0</v>
      </c>
      <c r="F9" s="68">
        <v>4</v>
      </c>
      <c r="G9" s="68">
        <v>1010</v>
      </c>
      <c r="H9" s="63" t="s">
        <v>323</v>
      </c>
      <c r="I9" s="69">
        <v>871</v>
      </c>
      <c r="J9" s="68">
        <v>52</v>
      </c>
      <c r="K9" s="63" t="s">
        <v>323</v>
      </c>
      <c r="L9" s="69">
        <v>8</v>
      </c>
    </row>
    <row r="10" spans="1:12">
      <c r="A10" s="68">
        <v>4</v>
      </c>
      <c r="B10" s="63" t="s">
        <v>508</v>
      </c>
      <c r="C10" s="68">
        <v>30</v>
      </c>
      <c r="D10" s="68">
        <v>17</v>
      </c>
      <c r="E10" s="68">
        <v>0</v>
      </c>
      <c r="F10" s="68">
        <v>13</v>
      </c>
      <c r="G10" s="68">
        <v>963</v>
      </c>
      <c r="H10" s="63" t="s">
        <v>323</v>
      </c>
      <c r="I10" s="69">
        <v>927</v>
      </c>
      <c r="J10" s="68">
        <v>34</v>
      </c>
      <c r="K10" s="63" t="s">
        <v>323</v>
      </c>
      <c r="L10" s="69">
        <v>26</v>
      </c>
    </row>
    <row r="11" spans="1:12">
      <c r="A11" s="68">
        <v>5</v>
      </c>
      <c r="B11" s="63" t="s">
        <v>432</v>
      </c>
      <c r="C11" s="68">
        <v>30</v>
      </c>
      <c r="D11" s="68">
        <v>17</v>
      </c>
      <c r="E11" s="68">
        <v>0</v>
      </c>
      <c r="F11" s="68">
        <v>13</v>
      </c>
      <c r="G11" s="68">
        <v>1042</v>
      </c>
      <c r="H11" s="63" t="s">
        <v>323</v>
      </c>
      <c r="I11" s="69">
        <v>984</v>
      </c>
      <c r="J11" s="68">
        <v>34</v>
      </c>
      <c r="K11" s="63" t="s">
        <v>323</v>
      </c>
      <c r="L11" s="69">
        <v>26</v>
      </c>
    </row>
    <row r="12" spans="1:12">
      <c r="A12" s="68">
        <v>6</v>
      </c>
      <c r="B12" s="63" t="s">
        <v>496</v>
      </c>
      <c r="C12" s="68">
        <v>30</v>
      </c>
      <c r="D12" s="68">
        <v>15</v>
      </c>
      <c r="E12" s="68">
        <v>2</v>
      </c>
      <c r="F12" s="68">
        <v>13</v>
      </c>
      <c r="G12" s="68">
        <v>938</v>
      </c>
      <c r="H12" s="63" t="s">
        <v>323</v>
      </c>
      <c r="I12" s="69">
        <v>925</v>
      </c>
      <c r="J12" s="68">
        <v>32</v>
      </c>
      <c r="K12" s="63" t="s">
        <v>323</v>
      </c>
      <c r="L12" s="69">
        <v>28</v>
      </c>
    </row>
    <row r="13" spans="1:12">
      <c r="A13" s="68">
        <v>7</v>
      </c>
      <c r="B13" s="63" t="s">
        <v>460</v>
      </c>
      <c r="C13" s="68">
        <v>30</v>
      </c>
      <c r="D13" s="68">
        <v>14</v>
      </c>
      <c r="E13" s="68">
        <v>3</v>
      </c>
      <c r="F13" s="68">
        <v>13</v>
      </c>
      <c r="G13" s="68">
        <v>983</v>
      </c>
      <c r="H13" s="63" t="s">
        <v>323</v>
      </c>
      <c r="I13" s="69">
        <v>948</v>
      </c>
      <c r="J13" s="68">
        <v>31</v>
      </c>
      <c r="K13" s="63" t="s">
        <v>323</v>
      </c>
      <c r="L13" s="69">
        <v>29</v>
      </c>
    </row>
    <row r="14" spans="1:12">
      <c r="A14" s="68">
        <v>8</v>
      </c>
      <c r="B14" s="63" t="s">
        <v>507</v>
      </c>
      <c r="C14" s="68">
        <v>30</v>
      </c>
      <c r="D14" s="68">
        <v>14</v>
      </c>
      <c r="E14" s="68">
        <v>3</v>
      </c>
      <c r="F14" s="68">
        <v>13</v>
      </c>
      <c r="G14" s="68">
        <v>928</v>
      </c>
      <c r="H14" s="63" t="s">
        <v>323</v>
      </c>
      <c r="I14" s="69">
        <v>906</v>
      </c>
      <c r="J14" s="68">
        <v>31</v>
      </c>
      <c r="K14" s="63" t="s">
        <v>323</v>
      </c>
      <c r="L14" s="69">
        <v>29</v>
      </c>
    </row>
    <row r="15" spans="1:12">
      <c r="A15" s="68">
        <v>9</v>
      </c>
      <c r="B15" s="63" t="s">
        <v>491</v>
      </c>
      <c r="C15" s="68">
        <v>30</v>
      </c>
      <c r="D15" s="68">
        <v>12</v>
      </c>
      <c r="E15" s="68">
        <v>4</v>
      </c>
      <c r="F15" s="68">
        <v>14</v>
      </c>
      <c r="G15" s="68">
        <v>933</v>
      </c>
      <c r="H15" s="63" t="s">
        <v>323</v>
      </c>
      <c r="I15" s="69">
        <v>991</v>
      </c>
      <c r="J15" s="68">
        <v>28</v>
      </c>
      <c r="K15" s="63" t="s">
        <v>323</v>
      </c>
      <c r="L15" s="69">
        <v>32</v>
      </c>
    </row>
    <row r="16" spans="1:12">
      <c r="A16" s="68">
        <v>10</v>
      </c>
      <c r="B16" s="63" t="s">
        <v>509</v>
      </c>
      <c r="C16" s="68">
        <v>30</v>
      </c>
      <c r="D16" s="68">
        <v>13</v>
      </c>
      <c r="E16" s="68">
        <v>2</v>
      </c>
      <c r="F16" s="68">
        <v>15</v>
      </c>
      <c r="G16" s="68">
        <v>881</v>
      </c>
      <c r="H16" s="63" t="s">
        <v>323</v>
      </c>
      <c r="I16" s="69">
        <v>952</v>
      </c>
      <c r="J16" s="68">
        <v>28</v>
      </c>
      <c r="K16" s="63" t="s">
        <v>323</v>
      </c>
      <c r="L16" s="69">
        <v>32</v>
      </c>
    </row>
    <row r="17" spans="1:12">
      <c r="A17" s="68">
        <v>11</v>
      </c>
      <c r="B17" s="63" t="s">
        <v>476</v>
      </c>
      <c r="C17" s="68">
        <v>30</v>
      </c>
      <c r="D17" s="68">
        <v>10</v>
      </c>
      <c r="E17" s="68">
        <v>2</v>
      </c>
      <c r="F17" s="68">
        <v>18</v>
      </c>
      <c r="G17" s="68">
        <v>877</v>
      </c>
      <c r="H17" s="63" t="s">
        <v>323</v>
      </c>
      <c r="I17" s="69">
        <v>937</v>
      </c>
      <c r="J17" s="68">
        <v>22</v>
      </c>
      <c r="K17" s="63" t="s">
        <v>323</v>
      </c>
      <c r="L17" s="69">
        <v>38</v>
      </c>
    </row>
    <row r="18" spans="1:12">
      <c r="A18" s="68">
        <v>12</v>
      </c>
      <c r="B18" s="63" t="s">
        <v>458</v>
      </c>
      <c r="C18" s="68">
        <v>30</v>
      </c>
      <c r="D18" s="68">
        <v>9</v>
      </c>
      <c r="E18" s="68">
        <v>2</v>
      </c>
      <c r="F18" s="68">
        <v>19</v>
      </c>
      <c r="G18" s="68">
        <v>934</v>
      </c>
      <c r="H18" s="63" t="s">
        <v>323</v>
      </c>
      <c r="I18" s="69">
        <v>1026</v>
      </c>
      <c r="J18" s="68">
        <v>20</v>
      </c>
      <c r="K18" s="63" t="s">
        <v>323</v>
      </c>
      <c r="L18" s="69">
        <v>40</v>
      </c>
    </row>
    <row r="19" spans="1:12">
      <c r="A19" s="68">
        <v>13</v>
      </c>
      <c r="B19" s="63" t="s">
        <v>410</v>
      </c>
      <c r="C19" s="68">
        <v>30</v>
      </c>
      <c r="D19" s="68">
        <v>9</v>
      </c>
      <c r="E19" s="68">
        <v>0</v>
      </c>
      <c r="F19" s="68">
        <v>21</v>
      </c>
      <c r="G19" s="68">
        <v>886</v>
      </c>
      <c r="H19" s="63" t="s">
        <v>323</v>
      </c>
      <c r="I19" s="69">
        <v>956</v>
      </c>
      <c r="J19" s="68">
        <v>18</v>
      </c>
      <c r="K19" s="63" t="s">
        <v>323</v>
      </c>
      <c r="L19" s="69">
        <v>42</v>
      </c>
    </row>
    <row r="20" spans="1:12">
      <c r="A20" s="68">
        <v>14</v>
      </c>
      <c r="B20" s="63" t="s">
        <v>510</v>
      </c>
      <c r="C20" s="68">
        <v>30</v>
      </c>
      <c r="D20" s="68">
        <v>8</v>
      </c>
      <c r="E20" s="68">
        <v>2</v>
      </c>
      <c r="F20" s="68">
        <v>20</v>
      </c>
      <c r="G20" s="68">
        <v>935</v>
      </c>
      <c r="H20" s="63" t="s">
        <v>323</v>
      </c>
      <c r="I20" s="69">
        <v>1082</v>
      </c>
      <c r="J20" s="68">
        <v>18</v>
      </c>
      <c r="K20" s="63" t="s">
        <v>323</v>
      </c>
      <c r="L20" s="69">
        <v>42</v>
      </c>
    </row>
    <row r="21" spans="1:12">
      <c r="A21" s="68">
        <v>15</v>
      </c>
      <c r="B21" s="63" t="s">
        <v>512</v>
      </c>
      <c r="C21" s="68">
        <v>30</v>
      </c>
      <c r="D21" s="68">
        <v>6</v>
      </c>
      <c r="E21" s="68">
        <v>3</v>
      </c>
      <c r="F21" s="68">
        <v>21</v>
      </c>
      <c r="G21" s="68">
        <v>883</v>
      </c>
      <c r="H21" s="63" t="s">
        <v>323</v>
      </c>
      <c r="I21" s="69">
        <v>1019</v>
      </c>
      <c r="J21" s="68">
        <v>15</v>
      </c>
      <c r="K21" s="63" t="s">
        <v>323</v>
      </c>
      <c r="L21" s="69">
        <v>45</v>
      </c>
    </row>
    <row r="22" spans="1:12">
      <c r="A22" s="68">
        <v>16</v>
      </c>
      <c r="B22" s="63" t="s">
        <v>511</v>
      </c>
      <c r="C22" s="68">
        <v>30</v>
      </c>
      <c r="D22" s="68">
        <v>3</v>
      </c>
      <c r="E22" s="68">
        <v>0</v>
      </c>
      <c r="F22" s="68">
        <v>27</v>
      </c>
      <c r="G22" s="68">
        <v>879</v>
      </c>
      <c r="H22" s="63" t="s">
        <v>323</v>
      </c>
      <c r="I22" s="69">
        <v>1021</v>
      </c>
      <c r="J22" s="68">
        <v>6</v>
      </c>
      <c r="K22" s="63" t="s">
        <v>323</v>
      </c>
      <c r="L22" s="69">
        <v>54</v>
      </c>
    </row>
    <row r="24" spans="1:12">
      <c r="A24" s="65" t="s">
        <v>513</v>
      </c>
    </row>
    <row r="25" spans="1:12">
      <c r="C25" s="66" t="s">
        <v>316</v>
      </c>
      <c r="D25" s="66" t="s">
        <v>317</v>
      </c>
      <c r="E25" s="66" t="s">
        <v>318</v>
      </c>
      <c r="F25" s="66" t="s">
        <v>319</v>
      </c>
      <c r="H25" s="67" t="s">
        <v>320</v>
      </c>
      <c r="K25" s="67" t="s">
        <v>321</v>
      </c>
    </row>
    <row r="26" spans="1:12">
      <c r="A26" s="68">
        <v>1</v>
      </c>
      <c r="B26" s="63" t="s">
        <v>511</v>
      </c>
      <c r="C26" s="68">
        <v>24</v>
      </c>
      <c r="D26" s="68">
        <v>22</v>
      </c>
      <c r="E26" s="68">
        <v>0</v>
      </c>
      <c r="F26" s="68">
        <v>2</v>
      </c>
      <c r="G26" s="68">
        <v>758</v>
      </c>
      <c r="H26" s="63" t="s">
        <v>323</v>
      </c>
      <c r="I26" s="69">
        <v>608</v>
      </c>
      <c r="J26" s="68">
        <v>44</v>
      </c>
      <c r="K26" s="63" t="s">
        <v>323</v>
      </c>
      <c r="L26" s="69">
        <v>4</v>
      </c>
    </row>
    <row r="27" spans="1:12">
      <c r="A27" s="68">
        <v>2</v>
      </c>
      <c r="B27" s="63" t="s">
        <v>514</v>
      </c>
      <c r="C27" s="68">
        <v>24</v>
      </c>
      <c r="D27" s="68">
        <v>21</v>
      </c>
      <c r="E27" s="68">
        <v>0</v>
      </c>
      <c r="F27" s="68">
        <v>3</v>
      </c>
      <c r="G27" s="68">
        <v>731</v>
      </c>
      <c r="H27" s="63" t="s">
        <v>323</v>
      </c>
      <c r="I27" s="69">
        <v>541</v>
      </c>
      <c r="J27" s="68">
        <v>42</v>
      </c>
      <c r="K27" s="63" t="s">
        <v>323</v>
      </c>
      <c r="L27" s="69">
        <v>6</v>
      </c>
    </row>
    <row r="28" spans="1:12">
      <c r="A28" s="68">
        <v>3</v>
      </c>
      <c r="B28" s="63" t="s">
        <v>515</v>
      </c>
      <c r="C28" s="68">
        <v>24</v>
      </c>
      <c r="D28" s="68">
        <v>17</v>
      </c>
      <c r="E28" s="68">
        <v>0</v>
      </c>
      <c r="F28" s="68">
        <v>7</v>
      </c>
      <c r="G28" s="68">
        <v>650</v>
      </c>
      <c r="H28" s="63" t="s">
        <v>323</v>
      </c>
      <c r="I28" s="69">
        <v>603</v>
      </c>
      <c r="J28" s="68">
        <v>34</v>
      </c>
      <c r="K28" s="63" t="s">
        <v>323</v>
      </c>
      <c r="L28" s="69">
        <v>14</v>
      </c>
    </row>
    <row r="29" spans="1:12">
      <c r="A29" s="68">
        <v>4</v>
      </c>
      <c r="B29" s="63" t="s">
        <v>517</v>
      </c>
      <c r="C29" s="68">
        <v>24</v>
      </c>
      <c r="D29" s="68">
        <v>13</v>
      </c>
      <c r="E29" s="68">
        <v>2</v>
      </c>
      <c r="F29" s="68">
        <v>9</v>
      </c>
      <c r="G29" s="68">
        <v>680</v>
      </c>
      <c r="H29" s="63" t="s">
        <v>323</v>
      </c>
      <c r="I29" s="69">
        <v>658</v>
      </c>
      <c r="J29" s="68">
        <v>28</v>
      </c>
      <c r="K29" s="63" t="s">
        <v>323</v>
      </c>
      <c r="L29" s="69">
        <v>20</v>
      </c>
    </row>
    <row r="30" spans="1:12">
      <c r="A30" s="68">
        <v>5</v>
      </c>
      <c r="B30" s="63" t="s">
        <v>338</v>
      </c>
      <c r="C30" s="68">
        <v>24</v>
      </c>
      <c r="D30" s="68">
        <v>12</v>
      </c>
      <c r="E30" s="68">
        <v>1</v>
      </c>
      <c r="F30" s="68">
        <v>11</v>
      </c>
      <c r="G30" s="68">
        <v>721</v>
      </c>
      <c r="H30" s="63" t="s">
        <v>323</v>
      </c>
      <c r="I30" s="69">
        <v>648</v>
      </c>
      <c r="J30" s="68">
        <v>25</v>
      </c>
      <c r="K30" s="63" t="s">
        <v>323</v>
      </c>
      <c r="L30" s="69">
        <v>23</v>
      </c>
    </row>
    <row r="31" spans="1:12">
      <c r="A31" s="68">
        <v>6</v>
      </c>
      <c r="B31" s="63" t="s">
        <v>516</v>
      </c>
      <c r="C31" s="68">
        <v>24</v>
      </c>
      <c r="D31" s="68">
        <v>9</v>
      </c>
      <c r="E31" s="68">
        <v>4</v>
      </c>
      <c r="F31" s="68">
        <v>11</v>
      </c>
      <c r="G31" s="68">
        <v>598</v>
      </c>
      <c r="H31" s="63" t="s">
        <v>323</v>
      </c>
      <c r="I31" s="69">
        <v>619</v>
      </c>
      <c r="J31" s="68">
        <v>22</v>
      </c>
      <c r="K31" s="63" t="s">
        <v>323</v>
      </c>
      <c r="L31" s="69">
        <v>26</v>
      </c>
    </row>
    <row r="32" spans="1:12">
      <c r="A32" s="68">
        <v>7</v>
      </c>
      <c r="B32" s="63" t="s">
        <v>519</v>
      </c>
      <c r="C32" s="68">
        <v>24</v>
      </c>
      <c r="D32" s="68">
        <v>9</v>
      </c>
      <c r="E32" s="68">
        <v>4</v>
      </c>
      <c r="F32" s="68">
        <v>11</v>
      </c>
      <c r="G32" s="68">
        <v>657</v>
      </c>
      <c r="H32" s="63" t="s">
        <v>323</v>
      </c>
      <c r="I32" s="69">
        <v>682</v>
      </c>
      <c r="J32" s="68">
        <v>22</v>
      </c>
      <c r="K32" s="63" t="s">
        <v>323</v>
      </c>
      <c r="L32" s="69">
        <v>26</v>
      </c>
    </row>
    <row r="33" spans="1:12">
      <c r="A33" s="68">
        <v>8</v>
      </c>
      <c r="B33" s="63" t="s">
        <v>520</v>
      </c>
      <c r="C33" s="68">
        <v>24</v>
      </c>
      <c r="D33" s="68">
        <v>10</v>
      </c>
      <c r="E33" s="68">
        <v>2</v>
      </c>
      <c r="F33" s="68">
        <v>12</v>
      </c>
      <c r="G33" s="68">
        <v>698</v>
      </c>
      <c r="H33" s="63" t="s">
        <v>323</v>
      </c>
      <c r="I33" s="69">
        <v>717</v>
      </c>
      <c r="J33" s="68">
        <v>22</v>
      </c>
      <c r="K33" s="63" t="s">
        <v>323</v>
      </c>
      <c r="L33" s="69">
        <v>26</v>
      </c>
    </row>
    <row r="34" spans="1:12">
      <c r="A34" s="68">
        <v>9</v>
      </c>
      <c r="B34" s="63" t="s">
        <v>331</v>
      </c>
      <c r="C34" s="68">
        <v>24</v>
      </c>
      <c r="D34" s="68">
        <v>9</v>
      </c>
      <c r="E34" s="68">
        <v>3</v>
      </c>
      <c r="F34" s="68">
        <v>12</v>
      </c>
      <c r="G34" s="68">
        <v>618</v>
      </c>
      <c r="H34" s="63" t="s">
        <v>323</v>
      </c>
      <c r="I34" s="69">
        <v>641</v>
      </c>
      <c r="J34" s="68">
        <v>21</v>
      </c>
      <c r="K34" s="63" t="s">
        <v>323</v>
      </c>
      <c r="L34" s="69">
        <v>27</v>
      </c>
    </row>
    <row r="35" spans="1:12">
      <c r="A35" s="68">
        <v>10</v>
      </c>
      <c r="B35" s="63" t="s">
        <v>518</v>
      </c>
      <c r="C35" s="68">
        <v>24</v>
      </c>
      <c r="D35" s="68">
        <v>10</v>
      </c>
      <c r="E35" s="68">
        <v>1</v>
      </c>
      <c r="F35" s="68">
        <v>13</v>
      </c>
      <c r="G35" s="68">
        <v>672</v>
      </c>
      <c r="H35" s="63" t="s">
        <v>323</v>
      </c>
      <c r="I35" s="69">
        <v>635</v>
      </c>
      <c r="J35" s="68">
        <v>21</v>
      </c>
      <c r="K35" s="63" t="s">
        <v>323</v>
      </c>
      <c r="L35" s="69">
        <v>27</v>
      </c>
    </row>
    <row r="36" spans="1:12">
      <c r="A36" s="68">
        <v>11</v>
      </c>
      <c r="B36" s="63" t="s">
        <v>460</v>
      </c>
      <c r="C36" s="68">
        <v>24</v>
      </c>
      <c r="D36" s="68">
        <v>8</v>
      </c>
      <c r="E36" s="68">
        <v>1</v>
      </c>
      <c r="F36" s="68">
        <v>15</v>
      </c>
      <c r="G36" s="68">
        <v>588</v>
      </c>
      <c r="H36" s="63" t="s">
        <v>323</v>
      </c>
      <c r="I36" s="69">
        <v>676</v>
      </c>
      <c r="J36" s="68">
        <v>17</v>
      </c>
      <c r="K36" s="63" t="s">
        <v>323</v>
      </c>
      <c r="L36" s="69">
        <v>31</v>
      </c>
    </row>
    <row r="37" spans="1:12">
      <c r="A37" s="68">
        <v>12</v>
      </c>
      <c r="B37" s="63" t="s">
        <v>327</v>
      </c>
      <c r="C37" s="68">
        <v>24</v>
      </c>
      <c r="D37" s="68">
        <v>5</v>
      </c>
      <c r="E37" s="68">
        <v>2</v>
      </c>
      <c r="F37" s="68">
        <v>17</v>
      </c>
      <c r="G37" s="68">
        <v>596</v>
      </c>
      <c r="H37" s="63" t="s">
        <v>323</v>
      </c>
      <c r="I37" s="69">
        <v>669</v>
      </c>
      <c r="J37" s="68">
        <v>12</v>
      </c>
      <c r="K37" s="63" t="s">
        <v>323</v>
      </c>
      <c r="L37" s="69">
        <v>36</v>
      </c>
    </row>
    <row r="38" spans="1:12">
      <c r="A38" s="68">
        <v>13</v>
      </c>
      <c r="B38" s="63" t="s">
        <v>487</v>
      </c>
      <c r="C38" s="68">
        <v>24</v>
      </c>
      <c r="D38" s="68">
        <v>1</v>
      </c>
      <c r="E38" s="68">
        <v>0</v>
      </c>
      <c r="F38" s="68">
        <v>23</v>
      </c>
      <c r="G38" s="68">
        <v>444</v>
      </c>
      <c r="H38" s="63" t="s">
        <v>323</v>
      </c>
      <c r="I38" s="69">
        <v>714</v>
      </c>
      <c r="J38" s="68">
        <v>2</v>
      </c>
      <c r="K38" s="63" t="s">
        <v>323</v>
      </c>
      <c r="L38" s="69">
        <v>46</v>
      </c>
    </row>
    <row r="39" spans="1:12">
      <c r="A39" s="68">
        <v>14</v>
      </c>
      <c r="B39" s="63" t="s">
        <v>495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3" t="s">
        <v>323</v>
      </c>
      <c r="I39" s="69">
        <v>0</v>
      </c>
      <c r="J39" s="68">
        <v>0</v>
      </c>
      <c r="K39" s="63" t="s">
        <v>323</v>
      </c>
      <c r="L39" s="69">
        <v>0</v>
      </c>
    </row>
    <row r="41" spans="1:12">
      <c r="A41" s="65" t="s">
        <v>521</v>
      </c>
    </row>
    <row r="42" spans="1:12">
      <c r="C42" s="66" t="s">
        <v>316</v>
      </c>
      <c r="D42" s="66" t="s">
        <v>317</v>
      </c>
      <c r="E42" s="66" t="s">
        <v>318</v>
      </c>
      <c r="F42" s="66" t="s">
        <v>319</v>
      </c>
      <c r="H42" s="67" t="s">
        <v>320</v>
      </c>
      <c r="K42" s="67" t="s">
        <v>321</v>
      </c>
    </row>
    <row r="43" spans="1:12">
      <c r="A43" s="68">
        <v>1</v>
      </c>
      <c r="B43" s="63" t="s">
        <v>491</v>
      </c>
      <c r="C43" s="68">
        <v>18</v>
      </c>
      <c r="D43" s="68">
        <v>14</v>
      </c>
      <c r="E43" s="68">
        <v>0</v>
      </c>
      <c r="F43" s="68">
        <v>4</v>
      </c>
      <c r="G43" s="68">
        <v>631</v>
      </c>
      <c r="H43" s="63" t="s">
        <v>323</v>
      </c>
      <c r="I43" s="69">
        <v>552</v>
      </c>
      <c r="J43" s="68">
        <v>28</v>
      </c>
      <c r="K43" s="63" t="s">
        <v>323</v>
      </c>
      <c r="L43" s="69">
        <v>8</v>
      </c>
    </row>
    <row r="44" spans="1:12">
      <c r="A44" s="68">
        <v>2</v>
      </c>
      <c r="B44" s="63" t="s">
        <v>476</v>
      </c>
      <c r="C44" s="68">
        <v>18</v>
      </c>
      <c r="D44" s="68">
        <v>13</v>
      </c>
      <c r="E44" s="68">
        <v>1</v>
      </c>
      <c r="F44" s="68">
        <v>4</v>
      </c>
      <c r="G44" s="68">
        <v>637</v>
      </c>
      <c r="H44" s="63" t="s">
        <v>323</v>
      </c>
      <c r="I44" s="69">
        <v>594</v>
      </c>
      <c r="J44" s="68">
        <v>27</v>
      </c>
      <c r="K44" s="63" t="s">
        <v>323</v>
      </c>
      <c r="L44" s="69">
        <v>9</v>
      </c>
    </row>
    <row r="45" spans="1:12">
      <c r="A45" s="68">
        <v>3</v>
      </c>
      <c r="B45" s="63" t="s">
        <v>522</v>
      </c>
      <c r="C45" s="68">
        <v>18</v>
      </c>
      <c r="D45" s="68">
        <v>11</v>
      </c>
      <c r="E45" s="68">
        <v>3</v>
      </c>
      <c r="F45" s="68">
        <v>4</v>
      </c>
      <c r="G45" s="68">
        <v>662</v>
      </c>
      <c r="H45" s="63" t="s">
        <v>323</v>
      </c>
      <c r="I45" s="69">
        <v>641</v>
      </c>
      <c r="J45" s="68">
        <v>25</v>
      </c>
      <c r="K45" s="63" t="s">
        <v>323</v>
      </c>
      <c r="L45" s="69">
        <v>11</v>
      </c>
    </row>
    <row r="46" spans="1:12">
      <c r="A46" s="68">
        <v>4</v>
      </c>
      <c r="B46" s="63" t="s">
        <v>410</v>
      </c>
      <c r="C46" s="68">
        <v>18</v>
      </c>
      <c r="D46" s="68">
        <v>10</v>
      </c>
      <c r="E46" s="68">
        <v>2</v>
      </c>
      <c r="F46" s="68">
        <v>6</v>
      </c>
      <c r="G46" s="68">
        <v>578</v>
      </c>
      <c r="H46" s="63" t="s">
        <v>323</v>
      </c>
      <c r="I46" s="69">
        <v>519</v>
      </c>
      <c r="J46" s="68">
        <v>22</v>
      </c>
      <c r="K46" s="63" t="s">
        <v>323</v>
      </c>
      <c r="L46" s="69">
        <v>14</v>
      </c>
    </row>
    <row r="47" spans="1:12">
      <c r="A47" s="68">
        <v>5</v>
      </c>
      <c r="B47" s="63" t="s">
        <v>481</v>
      </c>
      <c r="C47" s="68">
        <v>18</v>
      </c>
      <c r="D47" s="68">
        <v>10</v>
      </c>
      <c r="E47" s="68">
        <v>1</v>
      </c>
      <c r="F47" s="68">
        <v>7</v>
      </c>
      <c r="G47" s="68">
        <v>584</v>
      </c>
      <c r="H47" s="63" t="s">
        <v>323</v>
      </c>
      <c r="I47" s="69">
        <v>572</v>
      </c>
      <c r="J47" s="68">
        <v>21</v>
      </c>
      <c r="K47" s="63" t="s">
        <v>323</v>
      </c>
      <c r="L47" s="69">
        <v>15</v>
      </c>
    </row>
    <row r="48" spans="1:12">
      <c r="A48" s="68">
        <v>6</v>
      </c>
      <c r="B48" s="63" t="s">
        <v>464</v>
      </c>
      <c r="C48" s="68">
        <v>18</v>
      </c>
      <c r="D48" s="68">
        <v>9</v>
      </c>
      <c r="E48" s="68">
        <v>2</v>
      </c>
      <c r="F48" s="68">
        <v>7</v>
      </c>
      <c r="G48" s="68">
        <v>564</v>
      </c>
      <c r="H48" s="63" t="s">
        <v>323</v>
      </c>
      <c r="I48" s="69">
        <v>522</v>
      </c>
      <c r="J48" s="68">
        <v>20</v>
      </c>
      <c r="K48" s="63" t="s">
        <v>323</v>
      </c>
      <c r="L48" s="69">
        <v>16</v>
      </c>
    </row>
    <row r="49" spans="1:12">
      <c r="A49" s="68">
        <v>7</v>
      </c>
      <c r="B49" s="63" t="s">
        <v>525</v>
      </c>
      <c r="C49" s="68">
        <v>18</v>
      </c>
      <c r="D49" s="68">
        <v>6</v>
      </c>
      <c r="E49" s="68">
        <v>2</v>
      </c>
      <c r="F49" s="68">
        <v>10</v>
      </c>
      <c r="G49" s="68">
        <v>515</v>
      </c>
      <c r="H49" s="63" t="s">
        <v>323</v>
      </c>
      <c r="I49" s="69">
        <v>566</v>
      </c>
      <c r="J49" s="68">
        <v>14</v>
      </c>
      <c r="K49" s="63" t="s">
        <v>323</v>
      </c>
      <c r="L49" s="69">
        <v>22</v>
      </c>
    </row>
    <row r="50" spans="1:12">
      <c r="A50" s="68">
        <v>8</v>
      </c>
      <c r="B50" s="63" t="s">
        <v>524</v>
      </c>
      <c r="C50" s="68">
        <v>18</v>
      </c>
      <c r="D50" s="68">
        <v>5</v>
      </c>
      <c r="E50" s="68">
        <v>2</v>
      </c>
      <c r="F50" s="68">
        <v>11</v>
      </c>
      <c r="G50" s="68">
        <v>546</v>
      </c>
      <c r="H50" s="63" t="s">
        <v>323</v>
      </c>
      <c r="I50" s="69">
        <v>583</v>
      </c>
      <c r="J50" s="68">
        <v>12</v>
      </c>
      <c r="K50" s="63" t="s">
        <v>323</v>
      </c>
      <c r="L50" s="69">
        <v>24</v>
      </c>
    </row>
    <row r="51" spans="1:12">
      <c r="A51" s="68">
        <v>9</v>
      </c>
      <c r="B51" s="63" t="s">
        <v>523</v>
      </c>
      <c r="C51" s="68">
        <v>18</v>
      </c>
      <c r="D51" s="68">
        <v>4</v>
      </c>
      <c r="E51" s="68">
        <v>1</v>
      </c>
      <c r="F51" s="68">
        <v>13</v>
      </c>
      <c r="G51" s="68">
        <v>518</v>
      </c>
      <c r="H51" s="63" t="s">
        <v>323</v>
      </c>
      <c r="I51" s="69">
        <v>593</v>
      </c>
      <c r="J51" s="68">
        <v>9</v>
      </c>
      <c r="K51" s="63" t="s">
        <v>323</v>
      </c>
      <c r="L51" s="69">
        <v>27</v>
      </c>
    </row>
    <row r="52" spans="1:12">
      <c r="A52" s="68">
        <v>10</v>
      </c>
      <c r="B52" s="63" t="s">
        <v>409</v>
      </c>
      <c r="C52" s="68">
        <v>18</v>
      </c>
      <c r="D52" s="68">
        <v>0</v>
      </c>
      <c r="E52" s="68">
        <v>2</v>
      </c>
      <c r="F52" s="68">
        <v>16</v>
      </c>
      <c r="G52" s="68">
        <v>544</v>
      </c>
      <c r="H52" s="63" t="s">
        <v>323</v>
      </c>
      <c r="I52" s="69">
        <v>637</v>
      </c>
      <c r="J52" s="68">
        <v>2</v>
      </c>
      <c r="K52" s="63" t="s">
        <v>323</v>
      </c>
      <c r="L52" s="69">
        <v>34</v>
      </c>
    </row>
    <row r="54" spans="1:12">
      <c r="A54" s="65" t="s">
        <v>526</v>
      </c>
    </row>
    <row r="55" spans="1:12">
      <c r="C55" s="66" t="s">
        <v>316</v>
      </c>
      <c r="D55" s="66" t="s">
        <v>317</v>
      </c>
      <c r="E55" s="66" t="s">
        <v>318</v>
      </c>
      <c r="F55" s="66" t="s">
        <v>319</v>
      </c>
      <c r="H55" s="67" t="s">
        <v>320</v>
      </c>
      <c r="K55" s="67" t="s">
        <v>321</v>
      </c>
    </row>
    <row r="56" spans="1:12">
      <c r="A56" s="68">
        <v>1</v>
      </c>
      <c r="B56" s="63" t="s">
        <v>473</v>
      </c>
      <c r="C56" s="68">
        <v>14</v>
      </c>
      <c r="D56" s="68">
        <v>10</v>
      </c>
      <c r="E56" s="68">
        <v>2</v>
      </c>
      <c r="F56" s="68">
        <v>2</v>
      </c>
      <c r="G56" s="68">
        <v>445</v>
      </c>
      <c r="H56" s="63" t="s">
        <v>323</v>
      </c>
      <c r="I56" s="69">
        <v>388</v>
      </c>
      <c r="J56" s="68">
        <v>22</v>
      </c>
      <c r="K56" s="63" t="s">
        <v>323</v>
      </c>
      <c r="L56" s="69">
        <v>6</v>
      </c>
    </row>
    <row r="57" spans="1:12">
      <c r="A57" s="68">
        <v>2</v>
      </c>
      <c r="B57" s="63" t="s">
        <v>409</v>
      </c>
      <c r="C57" s="68">
        <v>14</v>
      </c>
      <c r="D57" s="68">
        <v>10</v>
      </c>
      <c r="E57" s="68">
        <v>1</v>
      </c>
      <c r="F57" s="68">
        <v>3</v>
      </c>
      <c r="G57" s="68">
        <v>466</v>
      </c>
      <c r="H57" s="63" t="s">
        <v>323</v>
      </c>
      <c r="I57" s="69">
        <v>401</v>
      </c>
      <c r="J57" s="68">
        <v>21</v>
      </c>
      <c r="K57" s="63" t="s">
        <v>323</v>
      </c>
      <c r="L57" s="69">
        <v>7</v>
      </c>
    </row>
    <row r="58" spans="1:12">
      <c r="A58" s="68">
        <v>3</v>
      </c>
      <c r="B58" s="63" t="s">
        <v>519</v>
      </c>
      <c r="C58" s="68">
        <v>14</v>
      </c>
      <c r="D58" s="68">
        <v>9</v>
      </c>
      <c r="E58" s="68">
        <v>0</v>
      </c>
      <c r="F58" s="68">
        <v>5</v>
      </c>
      <c r="G58" s="68">
        <v>408</v>
      </c>
      <c r="H58" s="63" t="s">
        <v>323</v>
      </c>
      <c r="I58" s="69">
        <v>406</v>
      </c>
      <c r="J58" s="68">
        <v>18</v>
      </c>
      <c r="K58" s="63" t="s">
        <v>323</v>
      </c>
      <c r="L58" s="69">
        <v>10</v>
      </c>
    </row>
    <row r="59" spans="1:12">
      <c r="A59" s="68">
        <v>4</v>
      </c>
      <c r="B59" s="63" t="s">
        <v>333</v>
      </c>
      <c r="C59" s="68">
        <v>14</v>
      </c>
      <c r="D59" s="68">
        <v>8</v>
      </c>
      <c r="E59" s="68">
        <v>0</v>
      </c>
      <c r="F59" s="68">
        <v>6</v>
      </c>
      <c r="G59" s="68">
        <v>447</v>
      </c>
      <c r="H59" s="63" t="s">
        <v>323</v>
      </c>
      <c r="I59" s="69">
        <v>383</v>
      </c>
      <c r="J59" s="68">
        <v>16</v>
      </c>
      <c r="K59" s="63" t="s">
        <v>323</v>
      </c>
      <c r="L59" s="69">
        <v>12</v>
      </c>
    </row>
    <row r="60" spans="1:12">
      <c r="A60" s="68">
        <v>5</v>
      </c>
      <c r="B60" s="63" t="s">
        <v>335</v>
      </c>
      <c r="C60" s="68">
        <v>14</v>
      </c>
      <c r="D60" s="68">
        <v>7</v>
      </c>
      <c r="E60" s="68">
        <v>0</v>
      </c>
      <c r="F60" s="68">
        <v>7</v>
      </c>
      <c r="G60" s="68">
        <v>411</v>
      </c>
      <c r="H60" s="63" t="s">
        <v>323</v>
      </c>
      <c r="I60" s="69">
        <v>423</v>
      </c>
      <c r="J60" s="68">
        <v>14</v>
      </c>
      <c r="K60" s="63" t="s">
        <v>323</v>
      </c>
      <c r="L60" s="69">
        <v>14</v>
      </c>
    </row>
    <row r="61" spans="1:12">
      <c r="A61" s="68">
        <v>6</v>
      </c>
      <c r="B61" s="63" t="s">
        <v>494</v>
      </c>
      <c r="C61" s="68">
        <v>14</v>
      </c>
      <c r="D61" s="68">
        <v>6</v>
      </c>
      <c r="E61" s="68">
        <v>1</v>
      </c>
      <c r="F61" s="68">
        <v>7</v>
      </c>
      <c r="G61" s="68">
        <v>508</v>
      </c>
      <c r="H61" s="63" t="s">
        <v>323</v>
      </c>
      <c r="I61" s="69">
        <v>445</v>
      </c>
      <c r="J61" s="68">
        <v>13</v>
      </c>
      <c r="K61" s="63" t="s">
        <v>323</v>
      </c>
      <c r="L61" s="69">
        <v>15</v>
      </c>
    </row>
    <row r="62" spans="1:12">
      <c r="A62" s="68">
        <v>7</v>
      </c>
      <c r="B62" s="63" t="s">
        <v>495</v>
      </c>
      <c r="C62" s="68">
        <v>14</v>
      </c>
      <c r="D62" s="68">
        <v>3</v>
      </c>
      <c r="E62" s="68">
        <v>0</v>
      </c>
      <c r="F62" s="68">
        <v>11</v>
      </c>
      <c r="G62" s="68">
        <v>337</v>
      </c>
      <c r="H62" s="63" t="s">
        <v>323</v>
      </c>
      <c r="I62" s="69">
        <v>413</v>
      </c>
      <c r="J62" s="68">
        <v>6</v>
      </c>
      <c r="K62" s="63" t="s">
        <v>323</v>
      </c>
      <c r="L62" s="69">
        <v>22</v>
      </c>
    </row>
    <row r="63" spans="1:12">
      <c r="A63" s="68">
        <v>8</v>
      </c>
      <c r="B63" s="63" t="s">
        <v>418</v>
      </c>
      <c r="C63" s="68">
        <v>14</v>
      </c>
      <c r="D63" s="68">
        <v>1</v>
      </c>
      <c r="E63" s="68">
        <v>0</v>
      </c>
      <c r="F63" s="68">
        <v>13</v>
      </c>
      <c r="G63" s="68">
        <v>345</v>
      </c>
      <c r="H63" s="63" t="s">
        <v>323</v>
      </c>
      <c r="I63" s="69">
        <v>508</v>
      </c>
      <c r="J63" s="68">
        <v>2</v>
      </c>
      <c r="K63" s="63" t="s">
        <v>323</v>
      </c>
      <c r="L63" s="69">
        <v>26</v>
      </c>
    </row>
    <row r="65" spans="1:12">
      <c r="A65" s="65" t="s">
        <v>527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528</v>
      </c>
      <c r="C67" s="68">
        <v>18</v>
      </c>
      <c r="D67" s="68">
        <v>17</v>
      </c>
      <c r="E67" s="68">
        <v>1</v>
      </c>
      <c r="F67" s="68">
        <v>0</v>
      </c>
      <c r="G67" s="68">
        <v>546</v>
      </c>
      <c r="H67" s="63" t="s">
        <v>323</v>
      </c>
      <c r="I67" s="69">
        <v>431</v>
      </c>
      <c r="J67" s="68">
        <v>35</v>
      </c>
      <c r="K67" s="63" t="s">
        <v>323</v>
      </c>
      <c r="L67" s="69">
        <v>1</v>
      </c>
    </row>
    <row r="68" spans="1:12">
      <c r="A68" s="68">
        <v>2</v>
      </c>
      <c r="B68" s="63" t="s">
        <v>525</v>
      </c>
      <c r="C68" s="68">
        <v>18</v>
      </c>
      <c r="D68" s="68">
        <v>13</v>
      </c>
      <c r="E68" s="68">
        <v>1</v>
      </c>
      <c r="F68" s="68">
        <v>4</v>
      </c>
      <c r="G68" s="68">
        <v>539</v>
      </c>
      <c r="H68" s="63" t="s">
        <v>323</v>
      </c>
      <c r="I68" s="69">
        <v>468</v>
      </c>
      <c r="J68" s="68">
        <v>27</v>
      </c>
      <c r="K68" s="63" t="s">
        <v>323</v>
      </c>
      <c r="L68" s="69">
        <v>9</v>
      </c>
    </row>
    <row r="69" spans="1:12">
      <c r="A69" s="68">
        <v>3</v>
      </c>
      <c r="B69" s="63" t="s">
        <v>408</v>
      </c>
      <c r="C69" s="68">
        <v>18</v>
      </c>
      <c r="D69" s="68">
        <v>12</v>
      </c>
      <c r="E69" s="68">
        <v>0</v>
      </c>
      <c r="F69" s="68">
        <v>6</v>
      </c>
      <c r="G69" s="68">
        <v>552</v>
      </c>
      <c r="H69" s="63" t="s">
        <v>323</v>
      </c>
      <c r="I69" s="69">
        <v>503</v>
      </c>
      <c r="J69" s="68">
        <v>24</v>
      </c>
      <c r="K69" s="63" t="s">
        <v>323</v>
      </c>
      <c r="L69" s="69">
        <v>12</v>
      </c>
    </row>
    <row r="70" spans="1:12">
      <c r="A70" s="68">
        <v>4</v>
      </c>
      <c r="B70" s="63" t="s">
        <v>364</v>
      </c>
      <c r="C70" s="68">
        <v>18</v>
      </c>
      <c r="D70" s="68">
        <v>11</v>
      </c>
      <c r="E70" s="68">
        <v>2</v>
      </c>
      <c r="F70" s="68">
        <v>5</v>
      </c>
      <c r="G70" s="68">
        <v>461</v>
      </c>
      <c r="H70" s="63" t="s">
        <v>323</v>
      </c>
      <c r="I70" s="69">
        <v>446</v>
      </c>
      <c r="J70" s="68">
        <v>24</v>
      </c>
      <c r="K70" s="63" t="s">
        <v>323</v>
      </c>
      <c r="L70" s="69">
        <v>12</v>
      </c>
    </row>
    <row r="71" spans="1:12">
      <c r="A71" s="68">
        <v>5</v>
      </c>
      <c r="B71" s="63" t="s">
        <v>530</v>
      </c>
      <c r="C71" s="68">
        <v>18</v>
      </c>
      <c r="D71" s="68">
        <v>10</v>
      </c>
      <c r="E71" s="68">
        <v>2</v>
      </c>
      <c r="F71" s="68">
        <v>6</v>
      </c>
      <c r="G71" s="68">
        <v>482</v>
      </c>
      <c r="H71" s="63" t="s">
        <v>323</v>
      </c>
      <c r="I71" s="69">
        <v>450</v>
      </c>
      <c r="J71" s="68">
        <v>22</v>
      </c>
      <c r="K71" s="63" t="s">
        <v>323</v>
      </c>
      <c r="L71" s="69">
        <v>14</v>
      </c>
    </row>
    <row r="72" spans="1:12">
      <c r="A72" s="68">
        <v>6</v>
      </c>
      <c r="B72" s="63" t="s">
        <v>529</v>
      </c>
      <c r="C72" s="68">
        <v>18</v>
      </c>
      <c r="D72" s="68">
        <v>6</v>
      </c>
      <c r="E72" s="68">
        <v>1</v>
      </c>
      <c r="F72" s="68">
        <v>11</v>
      </c>
      <c r="G72" s="68">
        <v>256</v>
      </c>
      <c r="H72" s="63" t="s">
        <v>323</v>
      </c>
      <c r="I72" s="69">
        <v>237</v>
      </c>
      <c r="J72" s="68">
        <v>13</v>
      </c>
      <c r="K72" s="63" t="s">
        <v>323</v>
      </c>
      <c r="L72" s="69">
        <v>23</v>
      </c>
    </row>
    <row r="73" spans="1:12">
      <c r="A73" s="68">
        <v>7</v>
      </c>
      <c r="B73" s="63" t="s">
        <v>532</v>
      </c>
      <c r="C73" s="68">
        <v>18</v>
      </c>
      <c r="D73" s="68">
        <v>5</v>
      </c>
      <c r="E73" s="68">
        <v>0</v>
      </c>
      <c r="F73" s="68">
        <v>13</v>
      </c>
      <c r="G73" s="68">
        <v>450</v>
      </c>
      <c r="H73" s="63" t="s">
        <v>323</v>
      </c>
      <c r="I73" s="69">
        <v>533</v>
      </c>
      <c r="J73" s="68">
        <v>10</v>
      </c>
      <c r="K73" s="63" t="s">
        <v>323</v>
      </c>
      <c r="L73" s="69">
        <v>26</v>
      </c>
    </row>
    <row r="74" spans="1:12">
      <c r="A74" s="68">
        <v>8</v>
      </c>
      <c r="B74" s="63" t="s">
        <v>481</v>
      </c>
      <c r="C74" s="68">
        <v>18</v>
      </c>
      <c r="D74" s="68">
        <v>4</v>
      </c>
      <c r="E74" s="68">
        <v>1</v>
      </c>
      <c r="F74" s="68">
        <v>13</v>
      </c>
      <c r="G74" s="68">
        <v>547</v>
      </c>
      <c r="H74" s="63" t="s">
        <v>323</v>
      </c>
      <c r="I74" s="69">
        <v>640</v>
      </c>
      <c r="J74" s="68">
        <v>9</v>
      </c>
      <c r="K74" s="63" t="s">
        <v>323</v>
      </c>
      <c r="L74" s="69">
        <v>27</v>
      </c>
    </row>
    <row r="75" spans="1:12">
      <c r="A75" s="68">
        <v>9</v>
      </c>
      <c r="B75" s="63" t="s">
        <v>531</v>
      </c>
      <c r="C75" s="68">
        <v>18</v>
      </c>
      <c r="D75" s="68">
        <v>4</v>
      </c>
      <c r="E75" s="68">
        <v>1</v>
      </c>
      <c r="F75" s="68">
        <v>13</v>
      </c>
      <c r="G75" s="68">
        <v>432</v>
      </c>
      <c r="H75" s="63" t="s">
        <v>323</v>
      </c>
      <c r="I75" s="69">
        <v>510</v>
      </c>
      <c r="J75" s="68">
        <v>9</v>
      </c>
      <c r="K75" s="63" t="s">
        <v>323</v>
      </c>
      <c r="L75" s="69">
        <v>27</v>
      </c>
    </row>
    <row r="76" spans="1:12">
      <c r="A76" s="68">
        <v>10</v>
      </c>
      <c r="B76" s="63" t="s">
        <v>457</v>
      </c>
      <c r="C76" s="68">
        <v>18</v>
      </c>
      <c r="D76" s="68">
        <v>3</v>
      </c>
      <c r="E76" s="68">
        <v>1</v>
      </c>
      <c r="F76" s="68">
        <v>14</v>
      </c>
      <c r="G76" s="68">
        <v>511</v>
      </c>
      <c r="H76" s="63" t="s">
        <v>323</v>
      </c>
      <c r="I76" s="69">
        <v>558</v>
      </c>
      <c r="J76" s="68">
        <v>7</v>
      </c>
      <c r="K76" s="63" t="s">
        <v>323</v>
      </c>
      <c r="L76" s="69">
        <v>29</v>
      </c>
    </row>
    <row r="78" spans="1:12">
      <c r="A78" s="65" t="s">
        <v>533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534</v>
      </c>
      <c r="C80" s="68">
        <v>18</v>
      </c>
      <c r="D80" s="68">
        <v>15</v>
      </c>
      <c r="E80" s="68">
        <v>3</v>
      </c>
      <c r="F80" s="68">
        <v>0</v>
      </c>
      <c r="G80" s="68">
        <v>546</v>
      </c>
      <c r="H80" s="63" t="s">
        <v>323</v>
      </c>
      <c r="I80" s="69">
        <v>406</v>
      </c>
      <c r="J80" s="68">
        <v>33</v>
      </c>
      <c r="K80" s="63" t="s">
        <v>323</v>
      </c>
      <c r="L80" s="69">
        <v>3</v>
      </c>
    </row>
    <row r="81" spans="1:12">
      <c r="A81" s="68">
        <v>2</v>
      </c>
      <c r="B81" s="63" t="s">
        <v>378</v>
      </c>
      <c r="C81" s="68">
        <v>18</v>
      </c>
      <c r="D81" s="68">
        <v>13</v>
      </c>
      <c r="E81" s="68">
        <v>4</v>
      </c>
      <c r="F81" s="68">
        <v>1</v>
      </c>
      <c r="G81" s="68">
        <v>517</v>
      </c>
      <c r="H81" s="63" t="s">
        <v>323</v>
      </c>
      <c r="I81" s="69">
        <v>394</v>
      </c>
      <c r="J81" s="68">
        <v>30</v>
      </c>
      <c r="K81" s="63" t="s">
        <v>323</v>
      </c>
      <c r="L81" s="69">
        <v>6</v>
      </c>
    </row>
    <row r="82" spans="1:12">
      <c r="A82" s="68">
        <v>3</v>
      </c>
      <c r="B82" s="63" t="s">
        <v>409</v>
      </c>
      <c r="C82" s="68">
        <v>18</v>
      </c>
      <c r="D82" s="68">
        <v>12</v>
      </c>
      <c r="E82" s="68">
        <v>1</v>
      </c>
      <c r="F82" s="68">
        <v>5</v>
      </c>
      <c r="G82" s="68">
        <v>508</v>
      </c>
      <c r="H82" s="63" t="s">
        <v>323</v>
      </c>
      <c r="I82" s="69">
        <v>461</v>
      </c>
      <c r="J82" s="68">
        <v>25</v>
      </c>
      <c r="K82" s="63" t="s">
        <v>323</v>
      </c>
      <c r="L82" s="69">
        <v>11</v>
      </c>
    </row>
    <row r="83" spans="1:12">
      <c r="A83" s="68">
        <v>4</v>
      </c>
      <c r="B83" s="63" t="s">
        <v>459</v>
      </c>
      <c r="C83" s="68">
        <v>18</v>
      </c>
      <c r="D83" s="68">
        <v>11</v>
      </c>
      <c r="E83" s="68">
        <v>3</v>
      </c>
      <c r="F83" s="68">
        <v>4</v>
      </c>
      <c r="G83" s="68">
        <v>538</v>
      </c>
      <c r="H83" s="63" t="s">
        <v>323</v>
      </c>
      <c r="I83" s="69">
        <v>468</v>
      </c>
      <c r="J83" s="68">
        <v>25</v>
      </c>
      <c r="K83" s="63" t="s">
        <v>323</v>
      </c>
      <c r="L83" s="69">
        <v>11</v>
      </c>
    </row>
    <row r="84" spans="1:12">
      <c r="A84" s="68">
        <v>5</v>
      </c>
      <c r="B84" s="63" t="s">
        <v>535</v>
      </c>
      <c r="C84" s="68">
        <v>18</v>
      </c>
      <c r="D84" s="68">
        <v>6</v>
      </c>
      <c r="E84" s="68">
        <v>3</v>
      </c>
      <c r="F84" s="68">
        <v>9</v>
      </c>
      <c r="G84" s="68">
        <v>397</v>
      </c>
      <c r="H84" s="63" t="s">
        <v>323</v>
      </c>
      <c r="I84" s="69">
        <v>405</v>
      </c>
      <c r="J84" s="68">
        <v>15</v>
      </c>
      <c r="K84" s="63" t="s">
        <v>323</v>
      </c>
      <c r="L84" s="69">
        <v>21</v>
      </c>
    </row>
    <row r="85" spans="1:12">
      <c r="A85" s="68">
        <v>6</v>
      </c>
      <c r="B85" s="63" t="s">
        <v>387</v>
      </c>
      <c r="C85" s="68">
        <v>18</v>
      </c>
      <c r="D85" s="68">
        <v>6</v>
      </c>
      <c r="E85" s="68">
        <v>2</v>
      </c>
      <c r="F85" s="68">
        <v>10</v>
      </c>
      <c r="G85" s="68">
        <v>489</v>
      </c>
      <c r="H85" s="63" t="s">
        <v>323</v>
      </c>
      <c r="I85" s="69">
        <v>521</v>
      </c>
      <c r="J85" s="68">
        <v>14</v>
      </c>
      <c r="K85" s="63" t="s">
        <v>323</v>
      </c>
      <c r="L85" s="69">
        <v>22</v>
      </c>
    </row>
    <row r="86" spans="1:12">
      <c r="A86" s="68">
        <v>7</v>
      </c>
      <c r="B86" s="63" t="s">
        <v>408</v>
      </c>
      <c r="C86" s="68">
        <v>18</v>
      </c>
      <c r="D86" s="68">
        <v>5</v>
      </c>
      <c r="E86" s="68">
        <v>0</v>
      </c>
      <c r="F86" s="68">
        <v>13</v>
      </c>
      <c r="G86" s="68">
        <v>390</v>
      </c>
      <c r="H86" s="63" t="s">
        <v>323</v>
      </c>
      <c r="I86" s="69">
        <v>459</v>
      </c>
      <c r="J86" s="68">
        <v>10</v>
      </c>
      <c r="K86" s="63" t="s">
        <v>323</v>
      </c>
      <c r="L86" s="69">
        <v>26</v>
      </c>
    </row>
    <row r="87" spans="1:12">
      <c r="A87" s="68">
        <v>8</v>
      </c>
      <c r="B87" s="63" t="s">
        <v>341</v>
      </c>
      <c r="C87" s="68">
        <v>18</v>
      </c>
      <c r="D87" s="68">
        <v>5</v>
      </c>
      <c r="E87" s="68">
        <v>0</v>
      </c>
      <c r="F87" s="68">
        <v>13</v>
      </c>
      <c r="G87" s="68">
        <v>396</v>
      </c>
      <c r="H87" s="63" t="s">
        <v>323</v>
      </c>
      <c r="I87" s="69">
        <v>549</v>
      </c>
      <c r="J87" s="68">
        <v>10</v>
      </c>
      <c r="K87" s="63" t="s">
        <v>323</v>
      </c>
      <c r="L87" s="69">
        <v>26</v>
      </c>
    </row>
    <row r="88" spans="1:12">
      <c r="A88" s="68">
        <v>9</v>
      </c>
      <c r="B88" s="63" t="s">
        <v>536</v>
      </c>
      <c r="C88" s="68">
        <v>18</v>
      </c>
      <c r="D88" s="68">
        <v>4</v>
      </c>
      <c r="E88" s="68">
        <v>1</v>
      </c>
      <c r="F88" s="68">
        <v>13</v>
      </c>
      <c r="G88" s="68">
        <v>413</v>
      </c>
      <c r="H88" s="63" t="s">
        <v>323</v>
      </c>
      <c r="I88" s="69">
        <v>497</v>
      </c>
      <c r="J88" s="68">
        <v>9</v>
      </c>
      <c r="K88" s="63" t="s">
        <v>323</v>
      </c>
      <c r="L88" s="69">
        <v>27</v>
      </c>
    </row>
    <row r="89" spans="1:12">
      <c r="A89" s="68">
        <v>10</v>
      </c>
      <c r="B89" s="63" t="s">
        <v>485</v>
      </c>
      <c r="C89" s="68">
        <v>18</v>
      </c>
      <c r="D89" s="68">
        <v>4</v>
      </c>
      <c r="E89" s="68">
        <v>1</v>
      </c>
      <c r="F89" s="68">
        <v>13</v>
      </c>
      <c r="G89" s="68">
        <v>368</v>
      </c>
      <c r="H89" s="63" t="s">
        <v>323</v>
      </c>
      <c r="I89" s="69">
        <v>402</v>
      </c>
      <c r="J89" s="68">
        <v>9</v>
      </c>
      <c r="K89" s="63" t="s">
        <v>323</v>
      </c>
      <c r="L89" s="69">
        <v>27</v>
      </c>
    </row>
    <row r="91" spans="1:12">
      <c r="A91" s="65" t="s">
        <v>1735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472</v>
      </c>
      <c r="C93" s="68">
        <v>2</v>
      </c>
      <c r="D93" s="68">
        <v>2</v>
      </c>
      <c r="E93" s="68">
        <v>0</v>
      </c>
      <c r="F93" s="68">
        <v>0</v>
      </c>
      <c r="G93" s="68">
        <v>58</v>
      </c>
      <c r="H93" s="63" t="s">
        <v>323</v>
      </c>
      <c r="I93" s="69">
        <v>42</v>
      </c>
      <c r="J93" s="68">
        <v>4</v>
      </c>
      <c r="K93" s="63" t="s">
        <v>323</v>
      </c>
      <c r="L93" s="69">
        <v>0</v>
      </c>
    </row>
    <row r="94" spans="1:12">
      <c r="A94" s="68">
        <v>2</v>
      </c>
      <c r="B94" s="63" t="s">
        <v>1558</v>
      </c>
      <c r="C94" s="68">
        <v>2</v>
      </c>
      <c r="D94" s="68">
        <v>1</v>
      </c>
      <c r="E94" s="68">
        <v>0</v>
      </c>
      <c r="F94" s="68">
        <v>1</v>
      </c>
      <c r="G94" s="68">
        <v>51</v>
      </c>
      <c r="H94" s="63" t="s">
        <v>323</v>
      </c>
      <c r="I94" s="69">
        <v>53</v>
      </c>
      <c r="J94" s="68">
        <v>2</v>
      </c>
      <c r="K94" s="63" t="s">
        <v>323</v>
      </c>
      <c r="L94" s="69">
        <v>2</v>
      </c>
    </row>
    <row r="95" spans="1:12">
      <c r="A95" s="63">
        <v>3</v>
      </c>
      <c r="B95" s="63" t="s">
        <v>522</v>
      </c>
      <c r="C95" s="68">
        <v>2</v>
      </c>
      <c r="D95" s="68">
        <v>0</v>
      </c>
      <c r="E95" s="68">
        <v>0</v>
      </c>
      <c r="F95" s="68">
        <v>2</v>
      </c>
      <c r="G95" s="68">
        <v>38</v>
      </c>
      <c r="H95" s="63" t="s">
        <v>323</v>
      </c>
      <c r="I95" s="69">
        <v>52</v>
      </c>
      <c r="J95" s="68">
        <v>0</v>
      </c>
      <c r="K95" s="63" t="s">
        <v>323</v>
      </c>
      <c r="L95" s="69">
        <v>4</v>
      </c>
    </row>
    <row r="96" spans="1:12">
      <c r="A96" s="68"/>
      <c r="C96" s="68"/>
      <c r="D96" s="68"/>
      <c r="E96" s="68"/>
      <c r="F96" s="68"/>
      <c r="G96" s="68"/>
      <c r="I96" s="69"/>
      <c r="J96" s="68"/>
      <c r="L96" s="69"/>
    </row>
    <row r="97" spans="1:12">
      <c r="A97" s="63" t="s">
        <v>1736</v>
      </c>
    </row>
    <row r="98" spans="1:12">
      <c r="C98" s="63" t="s">
        <v>316</v>
      </c>
      <c r="D98" s="63" t="s">
        <v>317</v>
      </c>
      <c r="E98" s="63" t="s">
        <v>318</v>
      </c>
      <c r="F98" s="63" t="s">
        <v>319</v>
      </c>
      <c r="H98" s="63" t="s">
        <v>320</v>
      </c>
      <c r="K98" s="63" t="s">
        <v>321</v>
      </c>
    </row>
    <row r="99" spans="1:12">
      <c r="A99" s="63">
        <v>1</v>
      </c>
      <c r="B99" s="63" t="s">
        <v>494</v>
      </c>
      <c r="C99" s="63">
        <v>2</v>
      </c>
      <c r="D99" s="63">
        <v>2</v>
      </c>
      <c r="E99" s="63">
        <v>0</v>
      </c>
      <c r="F99" s="63">
        <v>0</v>
      </c>
      <c r="G99" s="63">
        <v>55</v>
      </c>
      <c r="H99" s="63" t="s">
        <v>323</v>
      </c>
      <c r="I99" s="63">
        <v>40</v>
      </c>
      <c r="J99" s="63">
        <v>4</v>
      </c>
      <c r="K99" s="63" t="s">
        <v>323</v>
      </c>
      <c r="L99" s="63">
        <v>0</v>
      </c>
    </row>
    <row r="100" spans="1:12">
      <c r="A100" s="63">
        <v>2</v>
      </c>
      <c r="B100" s="63" t="s">
        <v>1441</v>
      </c>
      <c r="C100" s="63">
        <v>2</v>
      </c>
      <c r="D100" s="63">
        <v>1</v>
      </c>
      <c r="E100" s="63">
        <v>0</v>
      </c>
      <c r="F100" s="63">
        <v>1</v>
      </c>
      <c r="G100" s="63">
        <v>36</v>
      </c>
      <c r="H100" s="63" t="s">
        <v>323</v>
      </c>
      <c r="I100" s="63">
        <v>40</v>
      </c>
      <c r="J100" s="63">
        <v>2</v>
      </c>
      <c r="K100" s="63" t="s">
        <v>323</v>
      </c>
      <c r="L100" s="63">
        <v>2</v>
      </c>
    </row>
    <row r="101" spans="1:12">
      <c r="A101" s="63">
        <v>3</v>
      </c>
      <c r="B101" s="63" t="s">
        <v>1567</v>
      </c>
      <c r="C101" s="63">
        <v>2</v>
      </c>
      <c r="D101" s="63">
        <v>0</v>
      </c>
      <c r="E101" s="63">
        <v>0</v>
      </c>
      <c r="F101" s="63">
        <v>2</v>
      </c>
      <c r="G101" s="63">
        <v>35</v>
      </c>
      <c r="H101" s="63" t="s">
        <v>323</v>
      </c>
      <c r="I101" s="63">
        <v>46</v>
      </c>
      <c r="J101" s="63">
        <v>0</v>
      </c>
      <c r="K101" s="63" t="s">
        <v>323</v>
      </c>
      <c r="L101" s="63">
        <v>4</v>
      </c>
    </row>
    <row r="103" spans="1:12">
      <c r="A103" s="63" t="s">
        <v>537</v>
      </c>
    </row>
    <row r="104" spans="1:12">
      <c r="C104" s="63" t="s">
        <v>316</v>
      </c>
      <c r="D104" s="63" t="s">
        <v>317</v>
      </c>
      <c r="E104" s="63" t="s">
        <v>318</v>
      </c>
      <c r="F104" s="63" t="s">
        <v>319</v>
      </c>
      <c r="H104" s="63" t="s">
        <v>320</v>
      </c>
      <c r="K104" s="63" t="s">
        <v>321</v>
      </c>
    </row>
    <row r="105" spans="1:12">
      <c r="A105" s="63">
        <v>1</v>
      </c>
      <c r="B105" s="63" t="s">
        <v>538</v>
      </c>
      <c r="C105" s="63">
        <v>6</v>
      </c>
      <c r="D105" s="63">
        <v>4</v>
      </c>
      <c r="E105" s="63">
        <v>1</v>
      </c>
      <c r="F105" s="63">
        <v>1</v>
      </c>
      <c r="G105" s="63">
        <v>95</v>
      </c>
      <c r="H105" s="63" t="s">
        <v>323</v>
      </c>
      <c r="I105" s="63">
        <v>75</v>
      </c>
      <c r="J105" s="63">
        <v>9</v>
      </c>
      <c r="K105" s="63" t="s">
        <v>323</v>
      </c>
      <c r="L105" s="63">
        <v>3</v>
      </c>
    </row>
    <row r="106" spans="1:12">
      <c r="A106" s="63">
        <v>2</v>
      </c>
      <c r="B106" s="63" t="s">
        <v>539</v>
      </c>
      <c r="C106" s="63">
        <v>6</v>
      </c>
      <c r="D106" s="63">
        <v>3</v>
      </c>
      <c r="E106" s="63">
        <v>1</v>
      </c>
      <c r="F106" s="63">
        <v>2</v>
      </c>
      <c r="G106" s="63">
        <v>78</v>
      </c>
      <c r="H106" s="63" t="s">
        <v>323</v>
      </c>
      <c r="I106" s="63">
        <v>85</v>
      </c>
      <c r="J106" s="63">
        <v>7</v>
      </c>
      <c r="K106" s="63" t="s">
        <v>323</v>
      </c>
      <c r="L106" s="63">
        <v>5</v>
      </c>
    </row>
    <row r="107" spans="1:12">
      <c r="A107" s="63">
        <v>3</v>
      </c>
      <c r="B107" s="63" t="s">
        <v>540</v>
      </c>
      <c r="C107" s="63">
        <v>6</v>
      </c>
      <c r="D107" s="63">
        <v>3</v>
      </c>
      <c r="E107" s="63">
        <v>0</v>
      </c>
      <c r="F107" s="63">
        <v>3</v>
      </c>
      <c r="G107" s="63">
        <v>103</v>
      </c>
      <c r="H107" s="63" t="s">
        <v>323</v>
      </c>
      <c r="I107" s="63">
        <v>103</v>
      </c>
      <c r="J107" s="63">
        <v>6</v>
      </c>
      <c r="K107" s="63" t="s">
        <v>323</v>
      </c>
      <c r="L107" s="63">
        <v>6</v>
      </c>
    </row>
    <row r="108" spans="1:12">
      <c r="A108" s="63">
        <v>4</v>
      </c>
      <c r="B108" s="63" t="s">
        <v>541</v>
      </c>
      <c r="C108" s="63">
        <v>6</v>
      </c>
      <c r="D108" s="63">
        <v>1</v>
      </c>
      <c r="E108" s="63">
        <v>0</v>
      </c>
      <c r="F108" s="63">
        <v>5</v>
      </c>
      <c r="G108" s="63">
        <v>50</v>
      </c>
      <c r="H108" s="63" t="s">
        <v>323</v>
      </c>
      <c r="I108" s="63">
        <v>63</v>
      </c>
      <c r="J108" s="63">
        <v>2</v>
      </c>
      <c r="K108" s="63" t="s">
        <v>323</v>
      </c>
      <c r="L108" s="63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ADD5-5001-45F1-9F94-3466AF76F586}">
  <sheetPr>
    <tabColor rgb="FFFFFFCC"/>
  </sheetPr>
  <dimension ref="A1:L394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314</v>
      </c>
    </row>
    <row r="2" spans="1:12">
      <c r="A2" s="64" t="s">
        <v>1755</v>
      </c>
    </row>
    <row r="5" spans="1:12">
      <c r="A5" s="65" t="s">
        <v>315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325</v>
      </c>
      <c r="C7" s="68">
        <v>26</v>
      </c>
      <c r="D7" s="68">
        <v>17</v>
      </c>
      <c r="E7" s="68">
        <v>1</v>
      </c>
      <c r="F7" s="68">
        <v>8</v>
      </c>
      <c r="G7" s="68">
        <v>801</v>
      </c>
      <c r="H7" s="63" t="s">
        <v>323</v>
      </c>
      <c r="I7" s="69">
        <v>768</v>
      </c>
      <c r="J7" s="68">
        <v>35</v>
      </c>
      <c r="K7" s="63" t="s">
        <v>323</v>
      </c>
      <c r="L7" s="69">
        <v>17</v>
      </c>
    </row>
    <row r="8" spans="1:12">
      <c r="A8" s="68">
        <v>2</v>
      </c>
      <c r="B8" s="63" t="s">
        <v>328</v>
      </c>
      <c r="C8" s="68">
        <v>26</v>
      </c>
      <c r="D8" s="68">
        <v>15</v>
      </c>
      <c r="E8" s="68">
        <v>4</v>
      </c>
      <c r="F8" s="68">
        <v>7</v>
      </c>
      <c r="G8" s="68">
        <v>720</v>
      </c>
      <c r="H8" s="63" t="s">
        <v>323</v>
      </c>
      <c r="I8" s="69">
        <v>698</v>
      </c>
      <c r="J8" s="68">
        <v>34</v>
      </c>
      <c r="K8" s="63" t="s">
        <v>323</v>
      </c>
      <c r="L8" s="69">
        <v>18</v>
      </c>
    </row>
    <row r="9" spans="1:12">
      <c r="A9" s="68">
        <v>3</v>
      </c>
      <c r="B9" s="63" t="s">
        <v>324</v>
      </c>
      <c r="C9" s="68">
        <v>26</v>
      </c>
      <c r="D9" s="68">
        <v>14</v>
      </c>
      <c r="E9" s="68">
        <v>2</v>
      </c>
      <c r="F9" s="68">
        <v>10</v>
      </c>
      <c r="G9" s="68">
        <v>786</v>
      </c>
      <c r="H9" s="63" t="s">
        <v>323</v>
      </c>
      <c r="I9" s="69">
        <v>753</v>
      </c>
      <c r="J9" s="68">
        <v>30</v>
      </c>
      <c r="K9" s="63" t="s">
        <v>323</v>
      </c>
      <c r="L9" s="69">
        <v>22</v>
      </c>
    </row>
    <row r="10" spans="1:12">
      <c r="A10" s="68">
        <v>4</v>
      </c>
      <c r="B10" s="63" t="s">
        <v>329</v>
      </c>
      <c r="C10" s="68">
        <v>26</v>
      </c>
      <c r="D10" s="68">
        <v>14</v>
      </c>
      <c r="E10" s="68">
        <v>1</v>
      </c>
      <c r="F10" s="68">
        <v>11</v>
      </c>
      <c r="G10" s="68">
        <v>770</v>
      </c>
      <c r="H10" s="63" t="s">
        <v>323</v>
      </c>
      <c r="I10" s="69">
        <v>744</v>
      </c>
      <c r="J10" s="68">
        <v>29</v>
      </c>
      <c r="K10" s="63" t="s">
        <v>323</v>
      </c>
      <c r="L10" s="69">
        <v>23</v>
      </c>
    </row>
    <row r="11" spans="1:12">
      <c r="A11" s="68">
        <v>5</v>
      </c>
      <c r="B11" s="63" t="s">
        <v>327</v>
      </c>
      <c r="C11" s="68">
        <v>26</v>
      </c>
      <c r="D11" s="68">
        <v>14</v>
      </c>
      <c r="E11" s="68">
        <v>1</v>
      </c>
      <c r="F11" s="68">
        <v>11</v>
      </c>
      <c r="G11" s="68">
        <v>831</v>
      </c>
      <c r="H11" s="63" t="s">
        <v>323</v>
      </c>
      <c r="I11" s="69">
        <v>815</v>
      </c>
      <c r="J11" s="68">
        <v>29</v>
      </c>
      <c r="K11" s="63" t="s">
        <v>323</v>
      </c>
      <c r="L11" s="69">
        <v>23</v>
      </c>
    </row>
    <row r="12" spans="1:12">
      <c r="A12" s="68">
        <v>6</v>
      </c>
      <c r="B12" s="63" t="s">
        <v>335</v>
      </c>
      <c r="C12" s="68">
        <v>26</v>
      </c>
      <c r="D12" s="68">
        <v>14</v>
      </c>
      <c r="E12" s="68">
        <v>0</v>
      </c>
      <c r="F12" s="68">
        <v>12</v>
      </c>
      <c r="G12" s="68">
        <v>795</v>
      </c>
      <c r="H12" s="63" t="s">
        <v>323</v>
      </c>
      <c r="I12" s="69">
        <v>769</v>
      </c>
      <c r="J12" s="68">
        <v>28</v>
      </c>
      <c r="K12" s="63" t="s">
        <v>323</v>
      </c>
      <c r="L12" s="69">
        <v>24</v>
      </c>
    </row>
    <row r="13" spans="1:12">
      <c r="A13" s="68">
        <v>7</v>
      </c>
      <c r="B13" s="63" t="s">
        <v>322</v>
      </c>
      <c r="C13" s="68">
        <v>26</v>
      </c>
      <c r="D13" s="68">
        <v>12</v>
      </c>
      <c r="E13" s="68">
        <v>3</v>
      </c>
      <c r="F13" s="68">
        <v>11</v>
      </c>
      <c r="G13" s="68">
        <v>771</v>
      </c>
      <c r="H13" s="63" t="s">
        <v>323</v>
      </c>
      <c r="I13" s="69">
        <v>761</v>
      </c>
      <c r="J13" s="68">
        <v>27</v>
      </c>
      <c r="K13" s="63" t="s">
        <v>323</v>
      </c>
      <c r="L13" s="69">
        <v>25</v>
      </c>
    </row>
    <row r="14" spans="1:12">
      <c r="A14" s="68">
        <v>8</v>
      </c>
      <c r="B14" s="63" t="s">
        <v>333</v>
      </c>
      <c r="C14" s="68">
        <v>26</v>
      </c>
      <c r="D14" s="68">
        <v>11</v>
      </c>
      <c r="E14" s="68">
        <v>3</v>
      </c>
      <c r="F14" s="68">
        <v>12</v>
      </c>
      <c r="G14" s="68">
        <v>743</v>
      </c>
      <c r="H14" s="63" t="s">
        <v>323</v>
      </c>
      <c r="I14" s="69">
        <v>736</v>
      </c>
      <c r="J14" s="68">
        <v>25</v>
      </c>
      <c r="K14" s="63" t="s">
        <v>323</v>
      </c>
      <c r="L14" s="69">
        <v>27</v>
      </c>
    </row>
    <row r="15" spans="1:12">
      <c r="A15" s="68">
        <v>9</v>
      </c>
      <c r="B15" s="63" t="s">
        <v>331</v>
      </c>
      <c r="C15" s="68">
        <v>26</v>
      </c>
      <c r="D15" s="68">
        <v>11</v>
      </c>
      <c r="E15" s="68">
        <v>3</v>
      </c>
      <c r="F15" s="68">
        <v>12</v>
      </c>
      <c r="G15" s="68">
        <v>734</v>
      </c>
      <c r="H15" s="63" t="s">
        <v>323</v>
      </c>
      <c r="I15" s="69">
        <v>717</v>
      </c>
      <c r="J15" s="68">
        <v>25</v>
      </c>
      <c r="K15" s="63" t="s">
        <v>323</v>
      </c>
      <c r="L15" s="69">
        <v>27</v>
      </c>
    </row>
    <row r="16" spans="1:12">
      <c r="A16" s="68">
        <v>10</v>
      </c>
      <c r="B16" s="63" t="s">
        <v>326</v>
      </c>
      <c r="C16" s="68">
        <v>26</v>
      </c>
      <c r="D16" s="68">
        <v>11</v>
      </c>
      <c r="E16" s="68">
        <v>2</v>
      </c>
      <c r="F16" s="68">
        <v>13</v>
      </c>
      <c r="G16" s="68">
        <v>781</v>
      </c>
      <c r="H16" s="63" t="s">
        <v>323</v>
      </c>
      <c r="I16" s="69">
        <v>818</v>
      </c>
      <c r="J16" s="68">
        <v>24</v>
      </c>
      <c r="K16" s="63" t="s">
        <v>323</v>
      </c>
      <c r="L16" s="69">
        <v>28</v>
      </c>
    </row>
    <row r="17" spans="1:12">
      <c r="A17" s="68">
        <v>11</v>
      </c>
      <c r="B17" s="63" t="s">
        <v>334</v>
      </c>
      <c r="C17" s="68">
        <v>26</v>
      </c>
      <c r="D17" s="68">
        <v>11</v>
      </c>
      <c r="E17" s="68">
        <v>2</v>
      </c>
      <c r="F17" s="68">
        <v>13</v>
      </c>
      <c r="G17" s="68">
        <v>794</v>
      </c>
      <c r="H17" s="63" t="s">
        <v>323</v>
      </c>
      <c r="I17" s="69">
        <v>802</v>
      </c>
      <c r="J17" s="68">
        <v>24</v>
      </c>
      <c r="K17" s="63" t="s">
        <v>323</v>
      </c>
      <c r="L17" s="69">
        <v>28</v>
      </c>
    </row>
    <row r="18" spans="1:12">
      <c r="A18" s="68">
        <v>12</v>
      </c>
      <c r="B18" s="63" t="s">
        <v>330</v>
      </c>
      <c r="C18" s="68">
        <v>26</v>
      </c>
      <c r="D18" s="68">
        <v>10</v>
      </c>
      <c r="E18" s="68">
        <v>2</v>
      </c>
      <c r="F18" s="68">
        <v>14</v>
      </c>
      <c r="G18" s="68">
        <v>783</v>
      </c>
      <c r="H18" s="63" t="s">
        <v>323</v>
      </c>
      <c r="I18" s="69">
        <v>792</v>
      </c>
      <c r="J18" s="68">
        <v>22</v>
      </c>
      <c r="K18" s="63" t="s">
        <v>323</v>
      </c>
      <c r="L18" s="69">
        <v>30</v>
      </c>
    </row>
    <row r="19" spans="1:12">
      <c r="A19" s="68">
        <v>13</v>
      </c>
      <c r="B19" s="63" t="s">
        <v>332</v>
      </c>
      <c r="C19" s="68">
        <v>26</v>
      </c>
      <c r="D19" s="68">
        <v>9</v>
      </c>
      <c r="E19" s="68">
        <v>2</v>
      </c>
      <c r="F19" s="68">
        <v>15</v>
      </c>
      <c r="G19" s="68">
        <v>764</v>
      </c>
      <c r="H19" s="63" t="s">
        <v>323</v>
      </c>
      <c r="I19" s="69">
        <v>804</v>
      </c>
      <c r="J19" s="68">
        <v>20</v>
      </c>
      <c r="K19" s="63" t="s">
        <v>323</v>
      </c>
      <c r="L19" s="69">
        <v>32</v>
      </c>
    </row>
    <row r="20" spans="1:12">
      <c r="A20" s="68">
        <v>14</v>
      </c>
      <c r="B20" s="63" t="s">
        <v>336</v>
      </c>
      <c r="C20" s="68">
        <v>26</v>
      </c>
      <c r="D20" s="68">
        <v>4</v>
      </c>
      <c r="E20" s="68">
        <v>4</v>
      </c>
      <c r="F20" s="68">
        <v>18</v>
      </c>
      <c r="G20" s="68">
        <v>723</v>
      </c>
      <c r="H20" s="63" t="s">
        <v>323</v>
      </c>
      <c r="I20" s="69">
        <v>819</v>
      </c>
      <c r="J20" s="68">
        <v>12</v>
      </c>
      <c r="K20" s="63" t="s">
        <v>323</v>
      </c>
      <c r="L20" s="69">
        <v>40</v>
      </c>
    </row>
    <row r="22" spans="1:12">
      <c r="A22" s="65" t="s">
        <v>337</v>
      </c>
    </row>
    <row r="23" spans="1:12">
      <c r="C23" s="66" t="s">
        <v>316</v>
      </c>
      <c r="D23" s="66" t="s">
        <v>317</v>
      </c>
      <c r="E23" s="66" t="s">
        <v>318</v>
      </c>
      <c r="F23" s="66" t="s">
        <v>319</v>
      </c>
      <c r="H23" s="67" t="s">
        <v>320</v>
      </c>
      <c r="K23" s="67" t="s">
        <v>321</v>
      </c>
    </row>
    <row r="24" spans="1:12">
      <c r="A24" s="68">
        <v>1</v>
      </c>
      <c r="B24" s="63" t="s">
        <v>338</v>
      </c>
      <c r="C24" s="68">
        <v>22</v>
      </c>
      <c r="D24" s="68">
        <v>17</v>
      </c>
      <c r="E24" s="68">
        <v>0</v>
      </c>
      <c r="F24" s="68">
        <v>5</v>
      </c>
      <c r="G24" s="68">
        <v>759</v>
      </c>
      <c r="H24" s="63" t="s">
        <v>323</v>
      </c>
      <c r="I24" s="69">
        <v>684</v>
      </c>
      <c r="J24" s="68">
        <v>34</v>
      </c>
      <c r="K24" s="63" t="s">
        <v>323</v>
      </c>
      <c r="L24" s="69">
        <v>10</v>
      </c>
    </row>
    <row r="25" spans="1:12">
      <c r="A25" s="68">
        <v>2</v>
      </c>
      <c r="B25" s="63" t="s">
        <v>340</v>
      </c>
      <c r="C25" s="68">
        <v>22</v>
      </c>
      <c r="D25" s="68">
        <v>15</v>
      </c>
      <c r="E25" s="68">
        <v>2</v>
      </c>
      <c r="F25" s="68">
        <v>5</v>
      </c>
      <c r="G25" s="68">
        <v>730</v>
      </c>
      <c r="H25" s="63" t="s">
        <v>323</v>
      </c>
      <c r="I25" s="69">
        <v>660</v>
      </c>
      <c r="J25" s="68">
        <v>32</v>
      </c>
      <c r="K25" s="63" t="s">
        <v>323</v>
      </c>
      <c r="L25" s="69">
        <v>12</v>
      </c>
    </row>
    <row r="26" spans="1:12">
      <c r="A26" s="68">
        <v>3</v>
      </c>
      <c r="B26" s="63" t="s">
        <v>341</v>
      </c>
      <c r="C26" s="68">
        <v>22</v>
      </c>
      <c r="D26" s="68">
        <v>15</v>
      </c>
      <c r="E26" s="68">
        <v>2</v>
      </c>
      <c r="F26" s="68">
        <v>5</v>
      </c>
      <c r="G26" s="68">
        <v>706</v>
      </c>
      <c r="H26" s="63" t="s">
        <v>323</v>
      </c>
      <c r="I26" s="69">
        <v>662</v>
      </c>
      <c r="J26" s="68">
        <v>32</v>
      </c>
      <c r="K26" s="63" t="s">
        <v>323</v>
      </c>
      <c r="L26" s="69">
        <v>12</v>
      </c>
    </row>
    <row r="27" spans="1:12">
      <c r="A27" s="68">
        <v>4</v>
      </c>
      <c r="B27" s="63" t="s">
        <v>339</v>
      </c>
      <c r="C27" s="68">
        <v>22</v>
      </c>
      <c r="D27" s="68">
        <v>13</v>
      </c>
      <c r="E27" s="68">
        <v>0</v>
      </c>
      <c r="F27" s="68">
        <v>9</v>
      </c>
      <c r="G27" s="68">
        <v>694</v>
      </c>
      <c r="H27" s="63" t="s">
        <v>323</v>
      </c>
      <c r="I27" s="69">
        <v>634</v>
      </c>
      <c r="J27" s="68">
        <v>26</v>
      </c>
      <c r="K27" s="63" t="s">
        <v>323</v>
      </c>
      <c r="L27" s="69">
        <v>18</v>
      </c>
    </row>
    <row r="28" spans="1:12">
      <c r="A28" s="68">
        <v>5</v>
      </c>
      <c r="B28" s="63" t="s">
        <v>342</v>
      </c>
      <c r="C28" s="68">
        <v>22</v>
      </c>
      <c r="D28" s="68">
        <v>11</v>
      </c>
      <c r="E28" s="68">
        <v>3</v>
      </c>
      <c r="F28" s="68">
        <v>8</v>
      </c>
      <c r="G28" s="68">
        <v>673</v>
      </c>
      <c r="H28" s="63" t="s">
        <v>323</v>
      </c>
      <c r="I28" s="69">
        <v>663</v>
      </c>
      <c r="J28" s="68">
        <v>25</v>
      </c>
      <c r="K28" s="63" t="s">
        <v>323</v>
      </c>
      <c r="L28" s="69">
        <v>19</v>
      </c>
    </row>
    <row r="29" spans="1:12">
      <c r="A29" s="68">
        <v>6</v>
      </c>
      <c r="B29" s="63" t="s">
        <v>346</v>
      </c>
      <c r="C29" s="68">
        <v>22</v>
      </c>
      <c r="D29" s="68">
        <v>10</v>
      </c>
      <c r="E29" s="68">
        <v>3</v>
      </c>
      <c r="F29" s="68">
        <v>9</v>
      </c>
      <c r="G29" s="68">
        <v>680</v>
      </c>
      <c r="H29" s="63" t="s">
        <v>323</v>
      </c>
      <c r="I29" s="69">
        <v>661</v>
      </c>
      <c r="J29" s="68">
        <v>23</v>
      </c>
      <c r="K29" s="63" t="s">
        <v>323</v>
      </c>
      <c r="L29" s="69">
        <v>21</v>
      </c>
    </row>
    <row r="30" spans="1:12">
      <c r="A30" s="68">
        <v>7</v>
      </c>
      <c r="B30" s="63" t="s">
        <v>343</v>
      </c>
      <c r="C30" s="68">
        <v>22</v>
      </c>
      <c r="D30" s="68">
        <v>9</v>
      </c>
      <c r="E30" s="68">
        <v>1</v>
      </c>
      <c r="F30" s="68">
        <v>12</v>
      </c>
      <c r="G30" s="68">
        <v>639</v>
      </c>
      <c r="H30" s="63" t="s">
        <v>323</v>
      </c>
      <c r="I30" s="69">
        <v>674</v>
      </c>
      <c r="J30" s="68">
        <v>19</v>
      </c>
      <c r="K30" s="63" t="s">
        <v>323</v>
      </c>
      <c r="L30" s="69">
        <v>25</v>
      </c>
    </row>
    <row r="31" spans="1:12">
      <c r="A31" s="68">
        <v>8</v>
      </c>
      <c r="B31" s="63" t="s">
        <v>347</v>
      </c>
      <c r="C31" s="68">
        <v>22</v>
      </c>
      <c r="D31" s="68">
        <v>9</v>
      </c>
      <c r="E31" s="68">
        <v>0</v>
      </c>
      <c r="F31" s="68">
        <v>13</v>
      </c>
      <c r="G31" s="68">
        <v>691</v>
      </c>
      <c r="H31" s="63" t="s">
        <v>323</v>
      </c>
      <c r="I31" s="69">
        <v>686</v>
      </c>
      <c r="J31" s="68">
        <v>18</v>
      </c>
      <c r="K31" s="63" t="s">
        <v>323</v>
      </c>
      <c r="L31" s="69">
        <v>26</v>
      </c>
    </row>
    <row r="32" spans="1:12">
      <c r="A32" s="68">
        <v>9</v>
      </c>
      <c r="B32" s="63" t="s">
        <v>344</v>
      </c>
      <c r="C32" s="68">
        <v>22</v>
      </c>
      <c r="D32" s="68">
        <v>7</v>
      </c>
      <c r="E32" s="68">
        <v>2</v>
      </c>
      <c r="F32" s="68">
        <v>13</v>
      </c>
      <c r="G32" s="68">
        <v>662</v>
      </c>
      <c r="H32" s="63" t="s">
        <v>323</v>
      </c>
      <c r="I32" s="69">
        <v>712</v>
      </c>
      <c r="J32" s="68">
        <v>16</v>
      </c>
      <c r="K32" s="63" t="s">
        <v>323</v>
      </c>
      <c r="L32" s="69">
        <v>28</v>
      </c>
    </row>
    <row r="33" spans="1:12">
      <c r="A33" s="68">
        <v>10</v>
      </c>
      <c r="B33" s="63" t="s">
        <v>345</v>
      </c>
      <c r="C33" s="68">
        <v>22</v>
      </c>
      <c r="D33" s="68">
        <v>7</v>
      </c>
      <c r="E33" s="68">
        <v>2</v>
      </c>
      <c r="F33" s="68">
        <v>13</v>
      </c>
      <c r="G33" s="68">
        <v>641</v>
      </c>
      <c r="H33" s="63" t="s">
        <v>323</v>
      </c>
      <c r="I33" s="69">
        <v>700</v>
      </c>
      <c r="J33" s="68">
        <v>16</v>
      </c>
      <c r="K33" s="63" t="s">
        <v>323</v>
      </c>
      <c r="L33" s="69">
        <v>28</v>
      </c>
    </row>
    <row r="34" spans="1:12">
      <c r="A34" s="68">
        <v>11</v>
      </c>
      <c r="B34" s="63" t="s">
        <v>348</v>
      </c>
      <c r="C34" s="68">
        <v>22</v>
      </c>
      <c r="D34" s="68">
        <v>8</v>
      </c>
      <c r="E34" s="68">
        <v>0</v>
      </c>
      <c r="F34" s="68">
        <v>14</v>
      </c>
      <c r="G34" s="68">
        <v>656</v>
      </c>
      <c r="H34" s="63" t="s">
        <v>323</v>
      </c>
      <c r="I34" s="69">
        <v>693</v>
      </c>
      <c r="J34" s="68">
        <v>16</v>
      </c>
      <c r="K34" s="63" t="s">
        <v>323</v>
      </c>
      <c r="L34" s="69">
        <v>28</v>
      </c>
    </row>
    <row r="35" spans="1:12">
      <c r="A35" s="68">
        <v>12</v>
      </c>
      <c r="B35" s="63" t="s">
        <v>349</v>
      </c>
      <c r="C35" s="68">
        <v>22</v>
      </c>
      <c r="D35" s="68">
        <v>3</v>
      </c>
      <c r="E35" s="68">
        <v>1</v>
      </c>
      <c r="F35" s="68">
        <v>18</v>
      </c>
      <c r="G35" s="68">
        <v>678</v>
      </c>
      <c r="H35" s="63" t="s">
        <v>323</v>
      </c>
      <c r="I35" s="69">
        <v>780</v>
      </c>
      <c r="J35" s="68">
        <v>7</v>
      </c>
      <c r="K35" s="63" t="s">
        <v>323</v>
      </c>
      <c r="L35" s="69">
        <v>37</v>
      </c>
    </row>
    <row r="37" spans="1:12">
      <c r="A37" s="65" t="s">
        <v>350</v>
      </c>
    </row>
    <row r="38" spans="1:12">
      <c r="C38" s="66" t="s">
        <v>316</v>
      </c>
      <c r="D38" s="66" t="s">
        <v>317</v>
      </c>
      <c r="E38" s="66" t="s">
        <v>318</v>
      </c>
      <c r="F38" s="66" t="s">
        <v>319</v>
      </c>
      <c r="H38" s="67" t="s">
        <v>320</v>
      </c>
      <c r="K38" s="67" t="s">
        <v>321</v>
      </c>
    </row>
    <row r="39" spans="1:12">
      <c r="A39" s="68">
        <v>1</v>
      </c>
      <c r="B39" s="63" t="s">
        <v>351</v>
      </c>
      <c r="C39" s="68">
        <v>22</v>
      </c>
      <c r="D39" s="68">
        <v>22</v>
      </c>
      <c r="E39" s="68">
        <v>0</v>
      </c>
      <c r="F39" s="68">
        <v>0</v>
      </c>
      <c r="G39" s="68">
        <v>745</v>
      </c>
      <c r="H39" s="63" t="s">
        <v>323</v>
      </c>
      <c r="I39" s="69">
        <v>531</v>
      </c>
      <c r="J39" s="68">
        <v>44</v>
      </c>
      <c r="K39" s="63" t="s">
        <v>323</v>
      </c>
      <c r="L39" s="69">
        <v>0</v>
      </c>
    </row>
    <row r="40" spans="1:12">
      <c r="A40" s="68">
        <v>2</v>
      </c>
      <c r="B40" s="63" t="s">
        <v>353</v>
      </c>
      <c r="C40" s="68">
        <v>22</v>
      </c>
      <c r="D40" s="68">
        <v>17</v>
      </c>
      <c r="E40" s="68">
        <v>2</v>
      </c>
      <c r="F40" s="68">
        <v>3</v>
      </c>
      <c r="G40" s="68">
        <v>712</v>
      </c>
      <c r="H40" s="63" t="s">
        <v>323</v>
      </c>
      <c r="I40" s="69">
        <v>534</v>
      </c>
      <c r="J40" s="68">
        <v>36</v>
      </c>
      <c r="K40" s="63" t="s">
        <v>323</v>
      </c>
      <c r="L40" s="69">
        <v>8</v>
      </c>
    </row>
    <row r="41" spans="1:12">
      <c r="A41" s="68">
        <v>3</v>
      </c>
      <c r="B41" s="63" t="s">
        <v>355</v>
      </c>
      <c r="C41" s="68">
        <v>22</v>
      </c>
      <c r="D41" s="68">
        <v>15</v>
      </c>
      <c r="E41" s="68">
        <v>0</v>
      </c>
      <c r="F41" s="68">
        <v>7</v>
      </c>
      <c r="G41" s="68">
        <v>626</v>
      </c>
      <c r="H41" s="63" t="s">
        <v>323</v>
      </c>
      <c r="I41" s="69">
        <v>613</v>
      </c>
      <c r="J41" s="68">
        <v>30</v>
      </c>
      <c r="K41" s="63" t="s">
        <v>323</v>
      </c>
      <c r="L41" s="69">
        <v>14</v>
      </c>
    </row>
    <row r="42" spans="1:12">
      <c r="A42" s="68">
        <v>4</v>
      </c>
      <c r="B42" s="63" t="s">
        <v>354</v>
      </c>
      <c r="C42" s="68">
        <v>22</v>
      </c>
      <c r="D42" s="68">
        <v>13</v>
      </c>
      <c r="E42" s="68">
        <v>3</v>
      </c>
      <c r="F42" s="68">
        <v>6</v>
      </c>
      <c r="G42" s="68">
        <v>653</v>
      </c>
      <c r="H42" s="63" t="s">
        <v>323</v>
      </c>
      <c r="I42" s="69">
        <v>609</v>
      </c>
      <c r="J42" s="68">
        <v>29</v>
      </c>
      <c r="K42" s="63" t="s">
        <v>323</v>
      </c>
      <c r="L42" s="69">
        <v>15</v>
      </c>
    </row>
    <row r="43" spans="1:12">
      <c r="A43" s="68">
        <v>5</v>
      </c>
      <c r="B43" s="63" t="s">
        <v>352</v>
      </c>
      <c r="C43" s="68">
        <v>22</v>
      </c>
      <c r="D43" s="68">
        <v>13</v>
      </c>
      <c r="E43" s="68">
        <v>2</v>
      </c>
      <c r="F43" s="68">
        <v>7</v>
      </c>
      <c r="G43" s="68">
        <v>726</v>
      </c>
      <c r="H43" s="63" t="s">
        <v>323</v>
      </c>
      <c r="I43" s="69">
        <v>661</v>
      </c>
      <c r="J43" s="68">
        <v>28</v>
      </c>
      <c r="K43" s="63" t="s">
        <v>323</v>
      </c>
      <c r="L43" s="69">
        <v>16</v>
      </c>
    </row>
    <row r="44" spans="1:12">
      <c r="A44" s="68">
        <v>6</v>
      </c>
      <c r="B44" s="63" t="s">
        <v>356</v>
      </c>
      <c r="C44" s="68">
        <v>22</v>
      </c>
      <c r="D44" s="68">
        <v>11</v>
      </c>
      <c r="E44" s="68">
        <v>3</v>
      </c>
      <c r="F44" s="68">
        <v>8</v>
      </c>
      <c r="G44" s="68">
        <v>670</v>
      </c>
      <c r="H44" s="63" t="s">
        <v>323</v>
      </c>
      <c r="I44" s="69">
        <v>641</v>
      </c>
      <c r="J44" s="68">
        <v>25</v>
      </c>
      <c r="K44" s="63" t="s">
        <v>323</v>
      </c>
      <c r="L44" s="69">
        <v>19</v>
      </c>
    </row>
    <row r="45" spans="1:12">
      <c r="A45" s="68">
        <v>7</v>
      </c>
      <c r="B45" s="63" t="s">
        <v>357</v>
      </c>
      <c r="C45" s="68">
        <v>22</v>
      </c>
      <c r="D45" s="68">
        <v>11</v>
      </c>
      <c r="E45" s="68">
        <v>0</v>
      </c>
      <c r="F45" s="68">
        <v>11</v>
      </c>
      <c r="G45" s="68">
        <v>635</v>
      </c>
      <c r="H45" s="63" t="s">
        <v>323</v>
      </c>
      <c r="I45" s="69">
        <v>642</v>
      </c>
      <c r="J45" s="68">
        <v>22</v>
      </c>
      <c r="K45" s="63" t="s">
        <v>323</v>
      </c>
      <c r="L45" s="69">
        <v>22</v>
      </c>
    </row>
    <row r="46" spans="1:12">
      <c r="A46" s="68">
        <v>8</v>
      </c>
      <c r="B46" s="63" t="s">
        <v>358</v>
      </c>
      <c r="C46" s="68">
        <v>22</v>
      </c>
      <c r="D46" s="68">
        <v>8</v>
      </c>
      <c r="E46" s="68">
        <v>2</v>
      </c>
      <c r="F46" s="68">
        <v>12</v>
      </c>
      <c r="G46" s="68">
        <v>634</v>
      </c>
      <c r="H46" s="63" t="s">
        <v>323</v>
      </c>
      <c r="I46" s="69">
        <v>632</v>
      </c>
      <c r="J46" s="68">
        <v>18</v>
      </c>
      <c r="K46" s="63" t="s">
        <v>323</v>
      </c>
      <c r="L46" s="69">
        <v>26</v>
      </c>
    </row>
    <row r="47" spans="1:12">
      <c r="A47" s="68">
        <v>9</v>
      </c>
      <c r="B47" s="63" t="s">
        <v>359</v>
      </c>
      <c r="C47" s="68">
        <v>22</v>
      </c>
      <c r="D47" s="68">
        <v>7</v>
      </c>
      <c r="E47" s="68">
        <v>0</v>
      </c>
      <c r="F47" s="68">
        <v>15</v>
      </c>
      <c r="G47" s="68">
        <v>637</v>
      </c>
      <c r="H47" s="63" t="s">
        <v>323</v>
      </c>
      <c r="I47" s="69">
        <v>699</v>
      </c>
      <c r="J47" s="68">
        <v>14</v>
      </c>
      <c r="K47" s="63" t="s">
        <v>323</v>
      </c>
      <c r="L47" s="69">
        <v>30</v>
      </c>
    </row>
    <row r="48" spans="1:12">
      <c r="A48" s="68">
        <v>10</v>
      </c>
      <c r="B48" s="63" t="s">
        <v>360</v>
      </c>
      <c r="C48" s="68">
        <v>22</v>
      </c>
      <c r="D48" s="68">
        <v>4</v>
      </c>
      <c r="E48" s="68">
        <v>1</v>
      </c>
      <c r="F48" s="68">
        <v>17</v>
      </c>
      <c r="G48" s="68">
        <v>595</v>
      </c>
      <c r="H48" s="63" t="s">
        <v>323</v>
      </c>
      <c r="I48" s="69">
        <v>740</v>
      </c>
      <c r="J48" s="68">
        <v>9</v>
      </c>
      <c r="K48" s="63" t="s">
        <v>323</v>
      </c>
      <c r="L48" s="69">
        <v>35</v>
      </c>
    </row>
    <row r="49" spans="1:12">
      <c r="A49" s="68">
        <v>11</v>
      </c>
      <c r="B49" s="63" t="s">
        <v>361</v>
      </c>
      <c r="C49" s="68">
        <v>22</v>
      </c>
      <c r="D49" s="68">
        <v>2</v>
      </c>
      <c r="E49" s="68">
        <v>2</v>
      </c>
      <c r="F49" s="68">
        <v>18</v>
      </c>
      <c r="G49" s="68">
        <v>597</v>
      </c>
      <c r="H49" s="63" t="s">
        <v>323</v>
      </c>
      <c r="I49" s="69">
        <v>739</v>
      </c>
      <c r="J49" s="68">
        <v>6</v>
      </c>
      <c r="K49" s="63" t="s">
        <v>323</v>
      </c>
      <c r="L49" s="69">
        <v>38</v>
      </c>
    </row>
    <row r="50" spans="1:12">
      <c r="A50" s="68">
        <v>12</v>
      </c>
      <c r="B50" s="63" t="s">
        <v>362</v>
      </c>
      <c r="C50" s="68">
        <v>22</v>
      </c>
      <c r="D50" s="68">
        <v>1</v>
      </c>
      <c r="E50" s="68">
        <v>1</v>
      </c>
      <c r="F50" s="68">
        <v>20</v>
      </c>
      <c r="G50" s="68">
        <v>526</v>
      </c>
      <c r="H50" s="63" t="s">
        <v>323</v>
      </c>
      <c r="I50" s="69">
        <v>715</v>
      </c>
      <c r="J50" s="68">
        <v>3</v>
      </c>
      <c r="K50" s="63" t="s">
        <v>323</v>
      </c>
      <c r="L50" s="69">
        <v>41</v>
      </c>
    </row>
    <row r="52" spans="1:12">
      <c r="A52" s="65" t="s">
        <v>363</v>
      </c>
    </row>
    <row r="53" spans="1:12">
      <c r="C53" s="66" t="s">
        <v>316</v>
      </c>
      <c r="D53" s="66" t="s">
        <v>317</v>
      </c>
      <c r="E53" s="66" t="s">
        <v>318</v>
      </c>
      <c r="F53" s="66" t="s">
        <v>319</v>
      </c>
      <c r="H53" s="67" t="s">
        <v>320</v>
      </c>
      <c r="K53" s="67" t="s">
        <v>321</v>
      </c>
    </row>
    <row r="54" spans="1:12">
      <c r="A54" s="68">
        <v>1</v>
      </c>
      <c r="B54" s="63" t="s">
        <v>364</v>
      </c>
      <c r="C54" s="68">
        <v>18</v>
      </c>
      <c r="D54" s="68">
        <v>14</v>
      </c>
      <c r="E54" s="68">
        <v>2</v>
      </c>
      <c r="F54" s="68">
        <v>2</v>
      </c>
      <c r="G54" s="68">
        <v>532</v>
      </c>
      <c r="H54" s="63" t="s">
        <v>323</v>
      </c>
      <c r="I54" s="69">
        <v>455</v>
      </c>
      <c r="J54" s="68">
        <v>30</v>
      </c>
      <c r="K54" s="63" t="s">
        <v>323</v>
      </c>
      <c r="L54" s="69">
        <v>6</v>
      </c>
    </row>
    <row r="55" spans="1:12">
      <c r="A55" s="68">
        <v>2</v>
      </c>
      <c r="B55" s="63" t="s">
        <v>365</v>
      </c>
      <c r="C55" s="68">
        <v>18</v>
      </c>
      <c r="D55" s="68">
        <v>11</v>
      </c>
      <c r="E55" s="68">
        <v>1</v>
      </c>
      <c r="F55" s="68">
        <v>6</v>
      </c>
      <c r="G55" s="68">
        <v>501</v>
      </c>
      <c r="H55" s="63" t="s">
        <v>323</v>
      </c>
      <c r="I55" s="69">
        <v>488</v>
      </c>
      <c r="J55" s="68">
        <v>23</v>
      </c>
      <c r="K55" s="63" t="s">
        <v>323</v>
      </c>
      <c r="L55" s="69">
        <v>13</v>
      </c>
    </row>
    <row r="56" spans="1:12">
      <c r="A56" s="68">
        <v>3</v>
      </c>
      <c r="B56" s="63" t="s">
        <v>373</v>
      </c>
      <c r="C56" s="68">
        <v>18</v>
      </c>
      <c r="D56" s="68">
        <v>9</v>
      </c>
      <c r="E56" s="68">
        <v>2</v>
      </c>
      <c r="F56" s="68">
        <v>7</v>
      </c>
      <c r="G56" s="68">
        <v>547</v>
      </c>
      <c r="H56" s="63" t="s">
        <v>323</v>
      </c>
      <c r="I56" s="69">
        <v>529</v>
      </c>
      <c r="J56" s="68">
        <v>20</v>
      </c>
      <c r="K56" s="63" t="s">
        <v>323</v>
      </c>
      <c r="L56" s="69">
        <v>16</v>
      </c>
    </row>
    <row r="57" spans="1:12">
      <c r="A57" s="68">
        <v>4</v>
      </c>
      <c r="B57" s="63" t="s">
        <v>366</v>
      </c>
      <c r="C57" s="68">
        <v>18</v>
      </c>
      <c r="D57" s="68">
        <v>8</v>
      </c>
      <c r="E57" s="68">
        <v>3</v>
      </c>
      <c r="F57" s="68">
        <v>7</v>
      </c>
      <c r="G57" s="68">
        <v>495</v>
      </c>
      <c r="H57" s="63" t="s">
        <v>323</v>
      </c>
      <c r="I57" s="69">
        <v>515</v>
      </c>
      <c r="J57" s="68">
        <v>19</v>
      </c>
      <c r="K57" s="63" t="s">
        <v>323</v>
      </c>
      <c r="L57" s="69">
        <v>17</v>
      </c>
    </row>
    <row r="58" spans="1:12">
      <c r="A58" s="68">
        <v>5</v>
      </c>
      <c r="B58" s="63" t="s">
        <v>371</v>
      </c>
      <c r="C58" s="68">
        <v>18</v>
      </c>
      <c r="D58" s="68">
        <v>7</v>
      </c>
      <c r="E58" s="68">
        <v>2</v>
      </c>
      <c r="F58" s="68">
        <v>9</v>
      </c>
      <c r="G58" s="68">
        <v>485</v>
      </c>
      <c r="H58" s="63" t="s">
        <v>323</v>
      </c>
      <c r="I58" s="69">
        <v>485</v>
      </c>
      <c r="J58" s="68">
        <v>16</v>
      </c>
      <c r="K58" s="63" t="s">
        <v>323</v>
      </c>
      <c r="L58" s="69">
        <v>20</v>
      </c>
    </row>
    <row r="59" spans="1:12">
      <c r="A59" s="68">
        <v>6</v>
      </c>
      <c r="B59" s="63" t="s">
        <v>369</v>
      </c>
      <c r="C59" s="68">
        <v>18</v>
      </c>
      <c r="D59" s="68">
        <v>7</v>
      </c>
      <c r="E59" s="68">
        <v>2</v>
      </c>
      <c r="F59" s="68">
        <v>9</v>
      </c>
      <c r="G59" s="68">
        <v>485</v>
      </c>
      <c r="H59" s="63" t="s">
        <v>323</v>
      </c>
      <c r="I59" s="69">
        <v>478</v>
      </c>
      <c r="J59" s="68">
        <v>16</v>
      </c>
      <c r="K59" s="63" t="s">
        <v>323</v>
      </c>
      <c r="L59" s="69">
        <v>20</v>
      </c>
    </row>
    <row r="60" spans="1:12">
      <c r="A60" s="68">
        <v>7</v>
      </c>
      <c r="B60" s="63" t="s">
        <v>367</v>
      </c>
      <c r="C60" s="68">
        <v>18</v>
      </c>
      <c r="D60" s="68">
        <v>8</v>
      </c>
      <c r="E60" s="68">
        <v>0</v>
      </c>
      <c r="F60" s="68">
        <v>10</v>
      </c>
      <c r="G60" s="68">
        <v>492</v>
      </c>
      <c r="H60" s="63" t="s">
        <v>323</v>
      </c>
      <c r="I60" s="69">
        <v>491</v>
      </c>
      <c r="J60" s="68">
        <v>16</v>
      </c>
      <c r="K60" s="63" t="s">
        <v>323</v>
      </c>
      <c r="L60" s="69">
        <v>20</v>
      </c>
    </row>
    <row r="61" spans="1:12">
      <c r="A61" s="68">
        <v>8</v>
      </c>
      <c r="B61" s="63" t="s">
        <v>370</v>
      </c>
      <c r="C61" s="68">
        <v>18</v>
      </c>
      <c r="D61" s="68">
        <v>7</v>
      </c>
      <c r="E61" s="68">
        <v>2</v>
      </c>
      <c r="F61" s="68">
        <v>9</v>
      </c>
      <c r="G61" s="68">
        <v>477</v>
      </c>
      <c r="H61" s="63" t="s">
        <v>323</v>
      </c>
      <c r="I61" s="69">
        <v>482</v>
      </c>
      <c r="J61" s="68">
        <v>16</v>
      </c>
      <c r="K61" s="63" t="s">
        <v>323</v>
      </c>
      <c r="L61" s="69">
        <v>20</v>
      </c>
    </row>
    <row r="62" spans="1:12">
      <c r="A62" s="68">
        <v>9</v>
      </c>
      <c r="B62" s="63" t="s">
        <v>372</v>
      </c>
      <c r="C62" s="68">
        <v>18</v>
      </c>
      <c r="D62" s="68">
        <v>8</v>
      </c>
      <c r="E62" s="68">
        <v>0</v>
      </c>
      <c r="F62" s="68">
        <v>10</v>
      </c>
      <c r="G62" s="68">
        <v>501</v>
      </c>
      <c r="H62" s="63" t="s">
        <v>323</v>
      </c>
      <c r="I62" s="69">
        <v>528</v>
      </c>
      <c r="J62" s="68">
        <v>16</v>
      </c>
      <c r="K62" s="63" t="s">
        <v>323</v>
      </c>
      <c r="L62" s="69">
        <v>20</v>
      </c>
    </row>
    <row r="63" spans="1:12">
      <c r="A63" s="68">
        <v>10</v>
      </c>
      <c r="B63" s="63" t="s">
        <v>368</v>
      </c>
      <c r="C63" s="68">
        <v>18</v>
      </c>
      <c r="D63" s="68">
        <v>4</v>
      </c>
      <c r="E63" s="68">
        <v>0</v>
      </c>
      <c r="F63" s="68">
        <v>14</v>
      </c>
      <c r="G63" s="68">
        <v>471</v>
      </c>
      <c r="H63" s="63" t="s">
        <v>323</v>
      </c>
      <c r="I63" s="69">
        <v>535</v>
      </c>
      <c r="J63" s="68">
        <v>8</v>
      </c>
      <c r="K63" s="63" t="s">
        <v>323</v>
      </c>
      <c r="L63" s="69">
        <v>28</v>
      </c>
    </row>
    <row r="65" spans="1:12">
      <c r="A65" s="65" t="s">
        <v>374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375</v>
      </c>
      <c r="C67" s="68">
        <v>18</v>
      </c>
      <c r="D67" s="68">
        <v>16</v>
      </c>
      <c r="E67" s="68">
        <v>0</v>
      </c>
      <c r="F67" s="68">
        <v>2</v>
      </c>
      <c r="G67" s="68">
        <v>534</v>
      </c>
      <c r="H67" s="63" t="s">
        <v>323</v>
      </c>
      <c r="I67" s="69">
        <v>451</v>
      </c>
      <c r="J67" s="68">
        <v>32</v>
      </c>
      <c r="K67" s="63" t="s">
        <v>323</v>
      </c>
      <c r="L67" s="69">
        <v>4</v>
      </c>
    </row>
    <row r="68" spans="1:12">
      <c r="A68" s="68">
        <v>2</v>
      </c>
      <c r="B68" s="63" t="s">
        <v>379</v>
      </c>
      <c r="C68" s="68">
        <v>18</v>
      </c>
      <c r="D68" s="68">
        <v>11</v>
      </c>
      <c r="E68" s="68">
        <v>0</v>
      </c>
      <c r="F68" s="68">
        <v>7</v>
      </c>
      <c r="G68" s="68">
        <v>528</v>
      </c>
      <c r="H68" s="63" t="s">
        <v>323</v>
      </c>
      <c r="I68" s="69">
        <v>490</v>
      </c>
      <c r="J68" s="68">
        <v>22</v>
      </c>
      <c r="K68" s="63" t="s">
        <v>323</v>
      </c>
      <c r="L68" s="69">
        <v>14</v>
      </c>
    </row>
    <row r="69" spans="1:12">
      <c r="A69" s="68">
        <v>3</v>
      </c>
      <c r="B69" s="63" t="s">
        <v>380</v>
      </c>
      <c r="C69" s="68">
        <v>18</v>
      </c>
      <c r="D69" s="68">
        <v>10</v>
      </c>
      <c r="E69" s="68">
        <v>0</v>
      </c>
      <c r="F69" s="68">
        <v>8</v>
      </c>
      <c r="G69" s="68">
        <v>509</v>
      </c>
      <c r="H69" s="63" t="s">
        <v>323</v>
      </c>
      <c r="I69" s="69">
        <v>492</v>
      </c>
      <c r="J69" s="68">
        <v>20</v>
      </c>
      <c r="K69" s="63" t="s">
        <v>323</v>
      </c>
      <c r="L69" s="69">
        <v>16</v>
      </c>
    </row>
    <row r="70" spans="1:12">
      <c r="A70" s="68">
        <v>4</v>
      </c>
      <c r="B70" s="63" t="s">
        <v>377</v>
      </c>
      <c r="C70" s="68">
        <v>18</v>
      </c>
      <c r="D70" s="68">
        <v>9</v>
      </c>
      <c r="E70" s="68">
        <v>1</v>
      </c>
      <c r="F70" s="68">
        <v>8</v>
      </c>
      <c r="G70" s="68">
        <v>515</v>
      </c>
      <c r="H70" s="63" t="s">
        <v>323</v>
      </c>
      <c r="I70" s="69">
        <v>518</v>
      </c>
      <c r="J70" s="68">
        <v>19</v>
      </c>
      <c r="K70" s="63" t="s">
        <v>323</v>
      </c>
      <c r="L70" s="69">
        <v>17</v>
      </c>
    </row>
    <row r="71" spans="1:12">
      <c r="A71" s="68">
        <v>5</v>
      </c>
      <c r="B71" s="63" t="s">
        <v>376</v>
      </c>
      <c r="C71" s="68">
        <v>18</v>
      </c>
      <c r="D71" s="68">
        <v>9</v>
      </c>
      <c r="E71" s="68">
        <v>0</v>
      </c>
      <c r="F71" s="68">
        <v>9</v>
      </c>
      <c r="G71" s="68">
        <v>505</v>
      </c>
      <c r="H71" s="63" t="s">
        <v>323</v>
      </c>
      <c r="I71" s="69">
        <v>505</v>
      </c>
      <c r="J71" s="68">
        <v>18</v>
      </c>
      <c r="K71" s="63" t="s">
        <v>323</v>
      </c>
      <c r="L71" s="69">
        <v>18</v>
      </c>
    </row>
    <row r="72" spans="1:12">
      <c r="A72" s="68">
        <v>6</v>
      </c>
      <c r="B72" s="63" t="s">
        <v>381</v>
      </c>
      <c r="C72" s="68">
        <v>18</v>
      </c>
      <c r="D72" s="68">
        <v>8</v>
      </c>
      <c r="E72" s="68">
        <v>1</v>
      </c>
      <c r="F72" s="68">
        <v>9</v>
      </c>
      <c r="G72" s="68">
        <v>457</v>
      </c>
      <c r="H72" s="63" t="s">
        <v>323</v>
      </c>
      <c r="I72" s="69">
        <v>484</v>
      </c>
      <c r="J72" s="68">
        <v>17</v>
      </c>
      <c r="K72" s="63" t="s">
        <v>323</v>
      </c>
      <c r="L72" s="69">
        <v>19</v>
      </c>
    </row>
    <row r="73" spans="1:12">
      <c r="A73" s="68">
        <v>7</v>
      </c>
      <c r="B73" s="63" t="s">
        <v>378</v>
      </c>
      <c r="C73" s="68">
        <v>18</v>
      </c>
      <c r="D73" s="68">
        <v>8</v>
      </c>
      <c r="E73" s="68">
        <v>1</v>
      </c>
      <c r="F73" s="68">
        <v>9</v>
      </c>
      <c r="G73" s="68">
        <v>489</v>
      </c>
      <c r="H73" s="63" t="s">
        <v>323</v>
      </c>
      <c r="I73" s="69">
        <v>469</v>
      </c>
      <c r="J73" s="68">
        <v>17</v>
      </c>
      <c r="K73" s="63" t="s">
        <v>323</v>
      </c>
      <c r="L73" s="69">
        <v>19</v>
      </c>
    </row>
    <row r="74" spans="1:12">
      <c r="A74" s="68">
        <v>8</v>
      </c>
      <c r="B74" s="63" t="s">
        <v>383</v>
      </c>
      <c r="C74" s="68">
        <v>18</v>
      </c>
      <c r="D74" s="68">
        <v>8</v>
      </c>
      <c r="E74" s="68">
        <v>0</v>
      </c>
      <c r="F74" s="68">
        <v>10</v>
      </c>
      <c r="G74" s="68">
        <v>473</v>
      </c>
      <c r="H74" s="63" t="s">
        <v>323</v>
      </c>
      <c r="I74" s="69">
        <v>486</v>
      </c>
      <c r="J74" s="68">
        <v>16</v>
      </c>
      <c r="K74" s="63" t="s">
        <v>323</v>
      </c>
      <c r="L74" s="69">
        <v>20</v>
      </c>
    </row>
    <row r="75" spans="1:12">
      <c r="A75" s="68">
        <v>9</v>
      </c>
      <c r="B75" s="63" t="s">
        <v>382</v>
      </c>
      <c r="C75" s="68">
        <v>18</v>
      </c>
      <c r="D75" s="68">
        <v>7</v>
      </c>
      <c r="E75" s="68">
        <v>1</v>
      </c>
      <c r="F75" s="68">
        <v>10</v>
      </c>
      <c r="G75" s="68">
        <v>473</v>
      </c>
      <c r="H75" s="63" t="s">
        <v>323</v>
      </c>
      <c r="I75" s="69">
        <v>510</v>
      </c>
      <c r="J75" s="68">
        <v>15</v>
      </c>
      <c r="K75" s="63" t="s">
        <v>323</v>
      </c>
      <c r="L75" s="69">
        <v>21</v>
      </c>
    </row>
    <row r="76" spans="1:12">
      <c r="A76" s="68">
        <v>10</v>
      </c>
      <c r="B76" s="63" t="s">
        <v>384</v>
      </c>
      <c r="C76" s="68">
        <v>18</v>
      </c>
      <c r="D76" s="68">
        <v>2</v>
      </c>
      <c r="E76" s="68">
        <v>0</v>
      </c>
      <c r="F76" s="68">
        <v>16</v>
      </c>
      <c r="G76" s="68">
        <v>489</v>
      </c>
      <c r="H76" s="63" t="s">
        <v>323</v>
      </c>
      <c r="I76" s="69">
        <v>567</v>
      </c>
      <c r="J76" s="68">
        <v>4</v>
      </c>
      <c r="K76" s="63" t="s">
        <v>323</v>
      </c>
      <c r="L76" s="69">
        <v>32</v>
      </c>
    </row>
    <row r="78" spans="1:12">
      <c r="A78" s="65" t="s">
        <v>385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386</v>
      </c>
      <c r="C80" s="68">
        <v>18</v>
      </c>
      <c r="D80" s="68">
        <v>14</v>
      </c>
      <c r="E80" s="68">
        <v>2</v>
      </c>
      <c r="F80" s="68">
        <v>2</v>
      </c>
      <c r="G80" s="68">
        <v>585</v>
      </c>
      <c r="H80" s="63" t="s">
        <v>323</v>
      </c>
      <c r="I80" s="69">
        <v>473</v>
      </c>
      <c r="J80" s="68">
        <v>30</v>
      </c>
      <c r="K80" s="63" t="s">
        <v>323</v>
      </c>
      <c r="L80" s="69">
        <v>6</v>
      </c>
    </row>
    <row r="81" spans="1:12">
      <c r="A81" s="68">
        <v>2</v>
      </c>
      <c r="B81" s="63" t="s">
        <v>389</v>
      </c>
      <c r="C81" s="68">
        <v>18</v>
      </c>
      <c r="D81" s="68">
        <v>12</v>
      </c>
      <c r="E81" s="68">
        <v>0</v>
      </c>
      <c r="F81" s="68">
        <v>6</v>
      </c>
      <c r="G81" s="68">
        <v>578</v>
      </c>
      <c r="H81" s="63" t="s">
        <v>323</v>
      </c>
      <c r="I81" s="69">
        <v>528</v>
      </c>
      <c r="J81" s="68">
        <v>24</v>
      </c>
      <c r="K81" s="63" t="s">
        <v>323</v>
      </c>
      <c r="L81" s="69">
        <v>12</v>
      </c>
    </row>
    <row r="82" spans="1:12">
      <c r="A82" s="68">
        <v>3</v>
      </c>
      <c r="B82" s="63" t="s">
        <v>388</v>
      </c>
      <c r="C82" s="68">
        <v>18</v>
      </c>
      <c r="D82" s="68">
        <v>12</v>
      </c>
      <c r="E82" s="68">
        <v>0</v>
      </c>
      <c r="F82" s="68">
        <v>6</v>
      </c>
      <c r="G82" s="68">
        <v>579</v>
      </c>
      <c r="H82" s="63" t="s">
        <v>323</v>
      </c>
      <c r="I82" s="69">
        <v>501</v>
      </c>
      <c r="J82" s="68">
        <v>24</v>
      </c>
      <c r="K82" s="63" t="s">
        <v>323</v>
      </c>
      <c r="L82" s="69">
        <v>12</v>
      </c>
    </row>
    <row r="83" spans="1:12">
      <c r="A83" s="68">
        <v>4</v>
      </c>
      <c r="B83" s="63" t="s">
        <v>387</v>
      </c>
      <c r="C83" s="68">
        <v>18</v>
      </c>
      <c r="D83" s="68">
        <v>11</v>
      </c>
      <c r="E83" s="68">
        <v>1</v>
      </c>
      <c r="F83" s="68">
        <v>6</v>
      </c>
      <c r="G83" s="68">
        <v>567</v>
      </c>
      <c r="H83" s="63" t="s">
        <v>323</v>
      </c>
      <c r="I83" s="69">
        <v>499</v>
      </c>
      <c r="J83" s="68">
        <v>23</v>
      </c>
      <c r="K83" s="63" t="s">
        <v>323</v>
      </c>
      <c r="L83" s="69">
        <v>13</v>
      </c>
    </row>
    <row r="84" spans="1:12">
      <c r="A84" s="68">
        <v>5</v>
      </c>
      <c r="B84" s="63" t="s">
        <v>394</v>
      </c>
      <c r="C84" s="68">
        <v>18</v>
      </c>
      <c r="D84" s="68">
        <v>8</v>
      </c>
      <c r="E84" s="68">
        <v>1</v>
      </c>
      <c r="F84" s="68">
        <v>9</v>
      </c>
      <c r="G84" s="68">
        <v>528</v>
      </c>
      <c r="H84" s="63" t="s">
        <v>323</v>
      </c>
      <c r="I84" s="69">
        <v>572</v>
      </c>
      <c r="J84" s="68">
        <v>17</v>
      </c>
      <c r="K84" s="63" t="s">
        <v>323</v>
      </c>
      <c r="L84" s="69">
        <v>19</v>
      </c>
    </row>
    <row r="85" spans="1:12">
      <c r="A85" s="68">
        <v>6</v>
      </c>
      <c r="B85" s="63" t="s">
        <v>393</v>
      </c>
      <c r="C85" s="68">
        <v>18</v>
      </c>
      <c r="D85" s="68">
        <v>7</v>
      </c>
      <c r="E85" s="68">
        <v>1</v>
      </c>
      <c r="F85" s="68">
        <v>10</v>
      </c>
      <c r="G85" s="68">
        <v>527</v>
      </c>
      <c r="H85" s="63" t="s">
        <v>323</v>
      </c>
      <c r="I85" s="69">
        <v>550</v>
      </c>
      <c r="J85" s="68">
        <v>15</v>
      </c>
      <c r="K85" s="63" t="s">
        <v>323</v>
      </c>
      <c r="L85" s="69">
        <v>21</v>
      </c>
    </row>
    <row r="86" spans="1:12">
      <c r="A86" s="68">
        <v>7</v>
      </c>
      <c r="B86" s="63" t="s">
        <v>392</v>
      </c>
      <c r="C86" s="68">
        <v>18</v>
      </c>
      <c r="D86" s="68">
        <v>7</v>
      </c>
      <c r="E86" s="68">
        <v>0</v>
      </c>
      <c r="F86" s="68">
        <v>11</v>
      </c>
      <c r="G86" s="68">
        <v>568</v>
      </c>
      <c r="H86" s="63" t="s">
        <v>323</v>
      </c>
      <c r="I86" s="69">
        <v>617</v>
      </c>
      <c r="J86" s="68">
        <v>14</v>
      </c>
      <c r="K86" s="63" t="s">
        <v>323</v>
      </c>
      <c r="L86" s="69">
        <v>22</v>
      </c>
    </row>
    <row r="87" spans="1:12">
      <c r="A87" s="68">
        <v>8</v>
      </c>
      <c r="B87" s="63" t="s">
        <v>391</v>
      </c>
      <c r="C87" s="68">
        <v>18</v>
      </c>
      <c r="D87" s="68">
        <v>6</v>
      </c>
      <c r="E87" s="68">
        <v>1</v>
      </c>
      <c r="F87" s="68">
        <v>11</v>
      </c>
      <c r="G87" s="68">
        <v>509</v>
      </c>
      <c r="H87" s="63" t="s">
        <v>323</v>
      </c>
      <c r="I87" s="69">
        <v>579</v>
      </c>
      <c r="J87" s="68">
        <v>13</v>
      </c>
      <c r="K87" s="63" t="s">
        <v>323</v>
      </c>
      <c r="L87" s="69">
        <v>23</v>
      </c>
    </row>
    <row r="88" spans="1:12">
      <c r="A88" s="68">
        <v>9</v>
      </c>
      <c r="B88" s="63" t="s">
        <v>390</v>
      </c>
      <c r="C88" s="68">
        <v>18</v>
      </c>
      <c r="D88" s="68">
        <v>6</v>
      </c>
      <c r="E88" s="68">
        <v>0</v>
      </c>
      <c r="F88" s="68">
        <v>12</v>
      </c>
      <c r="G88" s="68">
        <v>533</v>
      </c>
      <c r="H88" s="63" t="s">
        <v>323</v>
      </c>
      <c r="I88" s="69">
        <v>563</v>
      </c>
      <c r="J88" s="68">
        <v>12</v>
      </c>
      <c r="K88" s="63" t="s">
        <v>323</v>
      </c>
      <c r="L88" s="69">
        <v>24</v>
      </c>
    </row>
    <row r="89" spans="1:12">
      <c r="A89" s="68">
        <v>10</v>
      </c>
      <c r="B89" s="63" t="s">
        <v>395</v>
      </c>
      <c r="C89" s="68">
        <v>18</v>
      </c>
      <c r="D89" s="68">
        <v>4</v>
      </c>
      <c r="E89" s="68">
        <v>0</v>
      </c>
      <c r="F89" s="68">
        <v>14</v>
      </c>
      <c r="G89" s="68">
        <v>552</v>
      </c>
      <c r="H89" s="63" t="s">
        <v>323</v>
      </c>
      <c r="I89" s="69">
        <v>644</v>
      </c>
      <c r="J89" s="68">
        <v>8</v>
      </c>
      <c r="K89" s="63" t="s">
        <v>323</v>
      </c>
      <c r="L89" s="69">
        <v>28</v>
      </c>
    </row>
    <row r="91" spans="1:12">
      <c r="A91" s="65" t="s">
        <v>396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398</v>
      </c>
      <c r="C93" s="68">
        <v>18</v>
      </c>
      <c r="D93" s="68">
        <v>14</v>
      </c>
      <c r="E93" s="68">
        <v>1</v>
      </c>
      <c r="F93" s="68">
        <v>3</v>
      </c>
      <c r="G93" s="68">
        <v>609</v>
      </c>
      <c r="H93" s="63" t="s">
        <v>323</v>
      </c>
      <c r="I93" s="69">
        <v>508</v>
      </c>
      <c r="J93" s="68">
        <v>29</v>
      </c>
      <c r="K93" s="63" t="s">
        <v>323</v>
      </c>
      <c r="L93" s="69">
        <v>7</v>
      </c>
    </row>
    <row r="94" spans="1:12">
      <c r="A94" s="68">
        <v>2</v>
      </c>
      <c r="B94" s="63" t="s">
        <v>400</v>
      </c>
      <c r="C94" s="68">
        <v>18</v>
      </c>
      <c r="D94" s="68">
        <v>10</v>
      </c>
      <c r="E94" s="68">
        <v>4</v>
      </c>
      <c r="F94" s="68">
        <v>4</v>
      </c>
      <c r="G94" s="68">
        <v>509</v>
      </c>
      <c r="H94" s="63" t="s">
        <v>323</v>
      </c>
      <c r="I94" s="69">
        <v>489</v>
      </c>
      <c r="J94" s="68">
        <v>24</v>
      </c>
      <c r="K94" s="63" t="s">
        <v>323</v>
      </c>
      <c r="L94" s="69">
        <v>12</v>
      </c>
    </row>
    <row r="95" spans="1:12">
      <c r="A95" s="68">
        <v>3</v>
      </c>
      <c r="B95" s="63" t="s">
        <v>397</v>
      </c>
      <c r="C95" s="68">
        <v>18</v>
      </c>
      <c r="D95" s="68">
        <v>11</v>
      </c>
      <c r="E95" s="68">
        <v>2</v>
      </c>
      <c r="F95" s="68">
        <v>5</v>
      </c>
      <c r="G95" s="68">
        <v>595</v>
      </c>
      <c r="H95" s="63" t="s">
        <v>323</v>
      </c>
      <c r="I95" s="69">
        <v>543</v>
      </c>
      <c r="J95" s="68">
        <v>24</v>
      </c>
      <c r="K95" s="63" t="s">
        <v>323</v>
      </c>
      <c r="L95" s="69">
        <v>12</v>
      </c>
    </row>
    <row r="96" spans="1:12">
      <c r="A96" s="68">
        <v>4</v>
      </c>
      <c r="B96" s="63" t="s">
        <v>399</v>
      </c>
      <c r="C96" s="68">
        <v>18</v>
      </c>
      <c r="D96" s="68">
        <v>11</v>
      </c>
      <c r="E96" s="68">
        <v>1</v>
      </c>
      <c r="F96" s="68">
        <v>6</v>
      </c>
      <c r="G96" s="68">
        <v>606</v>
      </c>
      <c r="H96" s="63" t="s">
        <v>323</v>
      </c>
      <c r="I96" s="69">
        <v>558</v>
      </c>
      <c r="J96" s="68">
        <v>23</v>
      </c>
      <c r="K96" s="63" t="s">
        <v>323</v>
      </c>
      <c r="L96" s="69">
        <v>13</v>
      </c>
    </row>
    <row r="97" spans="1:12">
      <c r="A97" s="68">
        <v>5</v>
      </c>
      <c r="B97" s="63" t="s">
        <v>403</v>
      </c>
      <c r="C97" s="68">
        <v>18</v>
      </c>
      <c r="D97" s="68">
        <v>9</v>
      </c>
      <c r="E97" s="68">
        <v>3</v>
      </c>
      <c r="F97" s="68">
        <v>6</v>
      </c>
      <c r="G97" s="68">
        <v>530</v>
      </c>
      <c r="H97" s="63" t="s">
        <v>323</v>
      </c>
      <c r="I97" s="69">
        <v>509</v>
      </c>
      <c r="J97" s="68">
        <v>21</v>
      </c>
      <c r="K97" s="63" t="s">
        <v>323</v>
      </c>
      <c r="L97" s="69">
        <v>15</v>
      </c>
    </row>
    <row r="98" spans="1:12">
      <c r="A98" s="68">
        <v>6</v>
      </c>
      <c r="B98" s="63" t="s">
        <v>402</v>
      </c>
      <c r="C98" s="68">
        <v>18</v>
      </c>
      <c r="D98" s="68">
        <v>8</v>
      </c>
      <c r="E98" s="68">
        <v>2</v>
      </c>
      <c r="F98" s="68">
        <v>8</v>
      </c>
      <c r="G98" s="68">
        <v>536</v>
      </c>
      <c r="H98" s="63" t="s">
        <v>323</v>
      </c>
      <c r="I98" s="69">
        <v>528</v>
      </c>
      <c r="J98" s="68">
        <v>18</v>
      </c>
      <c r="K98" s="63" t="s">
        <v>323</v>
      </c>
      <c r="L98" s="69">
        <v>18</v>
      </c>
    </row>
    <row r="99" spans="1:12">
      <c r="A99" s="68">
        <v>7</v>
      </c>
      <c r="B99" s="63" t="s">
        <v>401</v>
      </c>
      <c r="C99" s="68">
        <v>18</v>
      </c>
      <c r="D99" s="68">
        <v>6</v>
      </c>
      <c r="E99" s="68">
        <v>3</v>
      </c>
      <c r="F99" s="68">
        <v>9</v>
      </c>
      <c r="G99" s="68">
        <v>520</v>
      </c>
      <c r="H99" s="63" t="s">
        <v>323</v>
      </c>
      <c r="I99" s="69">
        <v>553</v>
      </c>
      <c r="J99" s="68">
        <v>15</v>
      </c>
      <c r="K99" s="63" t="s">
        <v>323</v>
      </c>
      <c r="L99" s="69">
        <v>21</v>
      </c>
    </row>
    <row r="100" spans="1:12">
      <c r="A100" s="68">
        <v>8</v>
      </c>
      <c r="B100" s="63" t="s">
        <v>404</v>
      </c>
      <c r="C100" s="68">
        <v>18</v>
      </c>
      <c r="D100" s="68">
        <v>5</v>
      </c>
      <c r="E100" s="68">
        <v>3</v>
      </c>
      <c r="F100" s="68">
        <v>10</v>
      </c>
      <c r="G100" s="68">
        <v>520</v>
      </c>
      <c r="H100" s="63" t="s">
        <v>323</v>
      </c>
      <c r="I100" s="69">
        <v>548</v>
      </c>
      <c r="J100" s="68">
        <v>13</v>
      </c>
      <c r="K100" s="63" t="s">
        <v>323</v>
      </c>
      <c r="L100" s="69">
        <v>23</v>
      </c>
    </row>
    <row r="101" spans="1:12">
      <c r="A101" s="68">
        <v>9</v>
      </c>
      <c r="B101" s="63" t="s">
        <v>405</v>
      </c>
      <c r="C101" s="68">
        <v>18</v>
      </c>
      <c r="D101" s="68">
        <v>3</v>
      </c>
      <c r="E101" s="68">
        <v>1</v>
      </c>
      <c r="F101" s="68">
        <v>14</v>
      </c>
      <c r="G101" s="68">
        <v>472</v>
      </c>
      <c r="H101" s="63" t="s">
        <v>323</v>
      </c>
      <c r="I101" s="69">
        <v>581</v>
      </c>
      <c r="J101" s="68">
        <v>7</v>
      </c>
      <c r="K101" s="63" t="s">
        <v>323</v>
      </c>
      <c r="L101" s="69">
        <v>29</v>
      </c>
    </row>
    <row r="102" spans="1:12">
      <c r="A102" s="68">
        <v>10</v>
      </c>
      <c r="B102" s="63" t="s">
        <v>406</v>
      </c>
      <c r="C102" s="68">
        <v>18</v>
      </c>
      <c r="D102" s="68">
        <v>3</v>
      </c>
      <c r="E102" s="68">
        <v>0</v>
      </c>
      <c r="F102" s="68">
        <v>15</v>
      </c>
      <c r="G102" s="68">
        <v>483</v>
      </c>
      <c r="H102" s="63" t="s">
        <v>323</v>
      </c>
      <c r="I102" s="69">
        <v>563</v>
      </c>
      <c r="J102" s="68">
        <v>6</v>
      </c>
      <c r="K102" s="63" t="s">
        <v>323</v>
      </c>
      <c r="L102" s="69">
        <v>30</v>
      </c>
    </row>
    <row r="104" spans="1:12">
      <c r="A104" s="65" t="s">
        <v>407</v>
      </c>
    </row>
    <row r="105" spans="1:12">
      <c r="C105" s="66" t="s">
        <v>316</v>
      </c>
      <c r="D105" s="66" t="s">
        <v>317</v>
      </c>
      <c r="E105" s="66" t="s">
        <v>318</v>
      </c>
      <c r="F105" s="66" t="s">
        <v>319</v>
      </c>
      <c r="H105" s="67" t="s">
        <v>320</v>
      </c>
      <c r="K105" s="67" t="s">
        <v>321</v>
      </c>
    </row>
    <row r="106" spans="1:12">
      <c r="A106" s="68">
        <v>1</v>
      </c>
      <c r="B106" s="63" t="s">
        <v>378</v>
      </c>
      <c r="C106" s="68">
        <v>20</v>
      </c>
      <c r="D106" s="68">
        <v>18</v>
      </c>
      <c r="E106" s="68">
        <v>2</v>
      </c>
      <c r="F106" s="68">
        <v>0</v>
      </c>
      <c r="G106" s="68">
        <v>630</v>
      </c>
      <c r="H106" s="63" t="s">
        <v>323</v>
      </c>
      <c r="I106" s="69">
        <v>462</v>
      </c>
      <c r="J106" s="68">
        <v>38</v>
      </c>
      <c r="K106" s="63" t="s">
        <v>323</v>
      </c>
      <c r="L106" s="69">
        <v>2</v>
      </c>
    </row>
    <row r="107" spans="1:12">
      <c r="A107" s="68">
        <v>2</v>
      </c>
      <c r="B107" s="63" t="s">
        <v>348</v>
      </c>
      <c r="C107" s="68">
        <v>20</v>
      </c>
      <c r="D107" s="68">
        <v>15</v>
      </c>
      <c r="E107" s="68">
        <v>0</v>
      </c>
      <c r="F107" s="68">
        <v>5</v>
      </c>
      <c r="G107" s="68">
        <v>553</v>
      </c>
      <c r="H107" s="63" t="s">
        <v>323</v>
      </c>
      <c r="I107" s="69">
        <v>474</v>
      </c>
      <c r="J107" s="68">
        <v>30</v>
      </c>
      <c r="K107" s="63" t="s">
        <v>323</v>
      </c>
      <c r="L107" s="69">
        <v>10</v>
      </c>
    </row>
    <row r="108" spans="1:12">
      <c r="A108" s="68">
        <v>3</v>
      </c>
      <c r="B108" s="63" t="s">
        <v>387</v>
      </c>
      <c r="C108" s="68">
        <v>20</v>
      </c>
      <c r="D108" s="68">
        <v>11</v>
      </c>
      <c r="E108" s="68">
        <v>1</v>
      </c>
      <c r="F108" s="68">
        <v>8</v>
      </c>
      <c r="G108" s="68">
        <v>521</v>
      </c>
      <c r="H108" s="63" t="s">
        <v>323</v>
      </c>
      <c r="I108" s="69">
        <v>539</v>
      </c>
      <c r="J108" s="68">
        <v>23</v>
      </c>
      <c r="K108" s="63" t="s">
        <v>323</v>
      </c>
      <c r="L108" s="69">
        <v>17</v>
      </c>
    </row>
    <row r="109" spans="1:12">
      <c r="A109" s="68">
        <v>4</v>
      </c>
      <c r="B109" s="63" t="s">
        <v>409</v>
      </c>
      <c r="C109" s="68">
        <v>20</v>
      </c>
      <c r="D109" s="68">
        <v>10</v>
      </c>
      <c r="E109" s="68">
        <v>2</v>
      </c>
      <c r="F109" s="68">
        <v>8</v>
      </c>
      <c r="G109" s="68">
        <v>560</v>
      </c>
      <c r="H109" s="63" t="s">
        <v>323</v>
      </c>
      <c r="I109" s="69">
        <v>571</v>
      </c>
      <c r="J109" s="68">
        <v>22</v>
      </c>
      <c r="K109" s="63" t="s">
        <v>323</v>
      </c>
      <c r="L109" s="69">
        <v>18</v>
      </c>
    </row>
    <row r="110" spans="1:12">
      <c r="A110" s="68">
        <v>5</v>
      </c>
      <c r="B110" s="63" t="s">
        <v>347</v>
      </c>
      <c r="C110" s="68">
        <v>20</v>
      </c>
      <c r="D110" s="68">
        <v>10</v>
      </c>
      <c r="E110" s="68">
        <v>1</v>
      </c>
      <c r="F110" s="68">
        <v>9</v>
      </c>
      <c r="G110" s="68">
        <v>538</v>
      </c>
      <c r="H110" s="63" t="s">
        <v>323</v>
      </c>
      <c r="I110" s="69">
        <v>520</v>
      </c>
      <c r="J110" s="68">
        <v>21</v>
      </c>
      <c r="K110" s="63" t="s">
        <v>323</v>
      </c>
      <c r="L110" s="69">
        <v>19</v>
      </c>
    </row>
    <row r="111" spans="1:12">
      <c r="A111" s="68">
        <v>6</v>
      </c>
      <c r="B111" s="63" t="s">
        <v>408</v>
      </c>
      <c r="C111" s="68">
        <v>20</v>
      </c>
      <c r="D111" s="68">
        <v>9</v>
      </c>
      <c r="E111" s="68">
        <v>1</v>
      </c>
      <c r="F111" s="68">
        <v>10</v>
      </c>
      <c r="G111" s="68">
        <v>544</v>
      </c>
      <c r="H111" s="63" t="s">
        <v>323</v>
      </c>
      <c r="I111" s="69">
        <v>543</v>
      </c>
      <c r="J111" s="68">
        <v>19</v>
      </c>
      <c r="K111" s="63" t="s">
        <v>323</v>
      </c>
      <c r="L111" s="69">
        <v>21</v>
      </c>
    </row>
    <row r="112" spans="1:12">
      <c r="A112" s="68">
        <v>7</v>
      </c>
      <c r="B112" s="63" t="s">
        <v>356</v>
      </c>
      <c r="C112" s="68">
        <v>20</v>
      </c>
      <c r="D112" s="68">
        <v>8</v>
      </c>
      <c r="E112" s="68">
        <v>1</v>
      </c>
      <c r="F112" s="68">
        <v>11</v>
      </c>
      <c r="G112" s="68">
        <v>559</v>
      </c>
      <c r="H112" s="63" t="s">
        <v>323</v>
      </c>
      <c r="I112" s="69">
        <v>611</v>
      </c>
      <c r="J112" s="68">
        <v>17</v>
      </c>
      <c r="K112" s="63" t="s">
        <v>323</v>
      </c>
      <c r="L112" s="69">
        <v>23</v>
      </c>
    </row>
    <row r="113" spans="1:12">
      <c r="A113" s="68">
        <v>8</v>
      </c>
      <c r="B113" s="63" t="s">
        <v>382</v>
      </c>
      <c r="C113" s="68">
        <v>20</v>
      </c>
      <c r="D113" s="68">
        <v>8</v>
      </c>
      <c r="E113" s="68">
        <v>0</v>
      </c>
      <c r="F113" s="68">
        <v>12</v>
      </c>
      <c r="G113" s="68">
        <v>523</v>
      </c>
      <c r="H113" s="63" t="s">
        <v>323</v>
      </c>
      <c r="I113" s="69">
        <v>530</v>
      </c>
      <c r="J113" s="68">
        <v>16</v>
      </c>
      <c r="K113" s="63" t="s">
        <v>323</v>
      </c>
      <c r="L113" s="69">
        <v>24</v>
      </c>
    </row>
    <row r="114" spans="1:12">
      <c r="A114" s="68">
        <v>9</v>
      </c>
      <c r="B114" s="63" t="s">
        <v>398</v>
      </c>
      <c r="C114" s="68">
        <v>20</v>
      </c>
      <c r="D114" s="68">
        <v>5</v>
      </c>
      <c r="E114" s="68">
        <v>2</v>
      </c>
      <c r="F114" s="68">
        <v>13</v>
      </c>
      <c r="G114" s="68">
        <v>505</v>
      </c>
      <c r="H114" s="63" t="s">
        <v>323</v>
      </c>
      <c r="I114" s="69">
        <v>530</v>
      </c>
      <c r="J114" s="68">
        <v>12</v>
      </c>
      <c r="K114" s="63" t="s">
        <v>323</v>
      </c>
      <c r="L114" s="69">
        <v>28</v>
      </c>
    </row>
    <row r="115" spans="1:12">
      <c r="A115" s="68">
        <v>10</v>
      </c>
      <c r="B115" s="63" t="s">
        <v>401</v>
      </c>
      <c r="C115" s="68">
        <v>20</v>
      </c>
      <c r="D115" s="68">
        <v>5</v>
      </c>
      <c r="E115" s="68">
        <v>1</v>
      </c>
      <c r="F115" s="68">
        <v>14</v>
      </c>
      <c r="G115" s="68">
        <v>460</v>
      </c>
      <c r="H115" s="63" t="s">
        <v>323</v>
      </c>
      <c r="I115" s="69">
        <v>552</v>
      </c>
      <c r="J115" s="68">
        <v>11</v>
      </c>
      <c r="K115" s="63" t="s">
        <v>323</v>
      </c>
      <c r="L115" s="69">
        <v>29</v>
      </c>
    </row>
    <row r="116" spans="1:12">
      <c r="A116" s="68">
        <v>11</v>
      </c>
      <c r="B116" s="63" t="s">
        <v>410</v>
      </c>
      <c r="C116" s="68">
        <v>20</v>
      </c>
      <c r="D116" s="68">
        <v>4</v>
      </c>
      <c r="E116" s="68">
        <v>3</v>
      </c>
      <c r="F116" s="68">
        <v>13</v>
      </c>
      <c r="G116" s="68">
        <v>528</v>
      </c>
      <c r="H116" s="63" t="s">
        <v>323</v>
      </c>
      <c r="I116" s="69">
        <v>589</v>
      </c>
      <c r="J116" s="68">
        <v>11</v>
      </c>
      <c r="K116" s="63" t="s">
        <v>323</v>
      </c>
      <c r="L116" s="69">
        <v>29</v>
      </c>
    </row>
    <row r="118" spans="1:12">
      <c r="A118" s="65" t="s">
        <v>411</v>
      </c>
    </row>
    <row r="119" spans="1:12">
      <c r="C119" s="66" t="s">
        <v>316</v>
      </c>
      <c r="D119" s="66" t="s">
        <v>317</v>
      </c>
      <c r="E119" s="66" t="s">
        <v>318</v>
      </c>
      <c r="F119" s="66" t="s">
        <v>319</v>
      </c>
      <c r="H119" s="67" t="s">
        <v>320</v>
      </c>
      <c r="K119" s="67" t="s">
        <v>321</v>
      </c>
    </row>
    <row r="120" spans="1:12">
      <c r="A120" s="68">
        <v>1</v>
      </c>
      <c r="B120" s="63" t="s">
        <v>328</v>
      </c>
      <c r="C120" s="68">
        <v>16</v>
      </c>
      <c r="D120" s="68">
        <v>15</v>
      </c>
      <c r="E120" s="68">
        <v>0</v>
      </c>
      <c r="F120" s="68">
        <v>1</v>
      </c>
      <c r="G120" s="68">
        <v>491</v>
      </c>
      <c r="H120" s="63" t="s">
        <v>323</v>
      </c>
      <c r="I120" s="69">
        <v>321</v>
      </c>
      <c r="J120" s="68">
        <v>30</v>
      </c>
      <c r="K120" s="63" t="s">
        <v>323</v>
      </c>
      <c r="L120" s="69">
        <v>2</v>
      </c>
    </row>
    <row r="121" spans="1:12">
      <c r="A121" s="68">
        <v>2</v>
      </c>
      <c r="B121" s="63" t="s">
        <v>335</v>
      </c>
      <c r="C121" s="68">
        <v>16</v>
      </c>
      <c r="D121" s="68">
        <v>13</v>
      </c>
      <c r="E121" s="68">
        <v>1</v>
      </c>
      <c r="F121" s="68">
        <v>2</v>
      </c>
      <c r="G121" s="68">
        <v>475</v>
      </c>
      <c r="H121" s="63" t="s">
        <v>323</v>
      </c>
      <c r="I121" s="69">
        <v>360</v>
      </c>
      <c r="J121" s="68">
        <v>27</v>
      </c>
      <c r="K121" s="63" t="s">
        <v>323</v>
      </c>
      <c r="L121" s="69">
        <v>5</v>
      </c>
    </row>
    <row r="122" spans="1:12">
      <c r="A122" s="68">
        <v>3</v>
      </c>
      <c r="B122" s="63" t="s">
        <v>341</v>
      </c>
      <c r="C122" s="68">
        <v>16</v>
      </c>
      <c r="D122" s="68">
        <v>8</v>
      </c>
      <c r="E122" s="68">
        <v>2</v>
      </c>
      <c r="F122" s="68">
        <v>6</v>
      </c>
      <c r="G122" s="68">
        <v>414</v>
      </c>
      <c r="H122" s="63" t="s">
        <v>323</v>
      </c>
      <c r="I122" s="69">
        <v>425</v>
      </c>
      <c r="J122" s="68">
        <v>18</v>
      </c>
      <c r="K122" s="63" t="s">
        <v>323</v>
      </c>
      <c r="L122" s="69">
        <v>14</v>
      </c>
    </row>
    <row r="123" spans="1:12">
      <c r="A123" s="68">
        <v>4</v>
      </c>
      <c r="B123" s="63" t="s">
        <v>414</v>
      </c>
      <c r="C123" s="68">
        <v>16</v>
      </c>
      <c r="D123" s="68">
        <v>9</v>
      </c>
      <c r="E123" s="68">
        <v>0</v>
      </c>
      <c r="F123" s="68">
        <v>7</v>
      </c>
      <c r="G123" s="68">
        <v>459</v>
      </c>
      <c r="H123" s="63" t="s">
        <v>323</v>
      </c>
      <c r="I123" s="69">
        <v>411</v>
      </c>
      <c r="J123" s="68">
        <v>18</v>
      </c>
      <c r="K123" s="63" t="s">
        <v>323</v>
      </c>
      <c r="L123" s="69">
        <v>14</v>
      </c>
    </row>
    <row r="124" spans="1:12">
      <c r="A124" s="68">
        <v>5</v>
      </c>
      <c r="B124" s="63" t="s">
        <v>413</v>
      </c>
      <c r="C124" s="68">
        <v>16</v>
      </c>
      <c r="D124" s="68">
        <v>8</v>
      </c>
      <c r="E124" s="68">
        <v>1</v>
      </c>
      <c r="F124" s="68">
        <v>7</v>
      </c>
      <c r="G124" s="68">
        <v>440</v>
      </c>
      <c r="H124" s="63" t="s">
        <v>323</v>
      </c>
      <c r="I124" s="69">
        <v>424</v>
      </c>
      <c r="J124" s="68">
        <v>17</v>
      </c>
      <c r="K124" s="63" t="s">
        <v>323</v>
      </c>
      <c r="L124" s="69">
        <v>15</v>
      </c>
    </row>
    <row r="125" spans="1:12">
      <c r="A125" s="68">
        <v>6</v>
      </c>
      <c r="B125" s="63" t="s">
        <v>412</v>
      </c>
      <c r="C125" s="68">
        <v>16</v>
      </c>
      <c r="D125" s="68">
        <v>8</v>
      </c>
      <c r="E125" s="68">
        <v>0</v>
      </c>
      <c r="F125" s="68">
        <v>8</v>
      </c>
      <c r="G125" s="68">
        <v>465</v>
      </c>
      <c r="H125" s="63" t="s">
        <v>323</v>
      </c>
      <c r="I125" s="69">
        <v>494</v>
      </c>
      <c r="J125" s="68">
        <v>16</v>
      </c>
      <c r="K125" s="63" t="s">
        <v>323</v>
      </c>
      <c r="L125" s="69">
        <v>16</v>
      </c>
    </row>
    <row r="126" spans="1:12">
      <c r="A126" s="68">
        <v>7</v>
      </c>
      <c r="B126" s="63" t="s">
        <v>415</v>
      </c>
      <c r="C126" s="68">
        <v>16</v>
      </c>
      <c r="D126" s="68">
        <v>5</v>
      </c>
      <c r="E126" s="68">
        <v>0</v>
      </c>
      <c r="F126" s="68">
        <v>11</v>
      </c>
      <c r="G126" s="68">
        <v>384</v>
      </c>
      <c r="H126" s="63" t="s">
        <v>323</v>
      </c>
      <c r="I126" s="69">
        <v>438</v>
      </c>
      <c r="J126" s="68">
        <v>10</v>
      </c>
      <c r="K126" s="63" t="s">
        <v>323</v>
      </c>
      <c r="L126" s="69">
        <v>22</v>
      </c>
    </row>
    <row r="127" spans="1:12">
      <c r="A127" s="68">
        <v>8</v>
      </c>
      <c r="B127" s="63" t="s">
        <v>339</v>
      </c>
      <c r="C127" s="68">
        <v>16</v>
      </c>
      <c r="D127" s="68">
        <v>2</v>
      </c>
      <c r="E127" s="68">
        <v>0</v>
      </c>
      <c r="F127" s="68">
        <v>14</v>
      </c>
      <c r="G127" s="68">
        <v>358</v>
      </c>
      <c r="H127" s="63" t="s">
        <v>323</v>
      </c>
      <c r="I127" s="69">
        <v>482</v>
      </c>
      <c r="J127" s="68">
        <v>4</v>
      </c>
      <c r="K127" s="63" t="s">
        <v>323</v>
      </c>
      <c r="L127" s="69">
        <v>28</v>
      </c>
    </row>
    <row r="128" spans="1:12">
      <c r="A128" s="68">
        <v>9</v>
      </c>
      <c r="B128" s="63" t="s">
        <v>334</v>
      </c>
      <c r="C128" s="68">
        <v>16</v>
      </c>
      <c r="D128" s="68">
        <v>2</v>
      </c>
      <c r="E128" s="68">
        <v>0</v>
      </c>
      <c r="F128" s="68">
        <v>14</v>
      </c>
      <c r="G128" s="68">
        <v>364</v>
      </c>
      <c r="H128" s="63" t="s">
        <v>323</v>
      </c>
      <c r="I128" s="69">
        <v>495</v>
      </c>
      <c r="J128" s="68">
        <v>4</v>
      </c>
      <c r="K128" s="63" t="s">
        <v>323</v>
      </c>
      <c r="L128" s="69">
        <v>28</v>
      </c>
    </row>
    <row r="129" spans="1:12">
      <c r="A129" s="68">
        <v>10</v>
      </c>
      <c r="B129" s="63" t="s">
        <v>416</v>
      </c>
      <c r="C129" s="68">
        <v>0</v>
      </c>
      <c r="D129" s="68">
        <v>0</v>
      </c>
      <c r="E129" s="68">
        <v>0</v>
      </c>
      <c r="F129" s="68">
        <v>0</v>
      </c>
      <c r="G129" s="68">
        <v>0</v>
      </c>
      <c r="H129" s="63" t="s">
        <v>323</v>
      </c>
      <c r="I129" s="69">
        <v>0</v>
      </c>
      <c r="J129" s="68">
        <v>0</v>
      </c>
      <c r="K129" s="63" t="s">
        <v>323</v>
      </c>
      <c r="L129" s="69">
        <v>0</v>
      </c>
    </row>
    <row r="131" spans="1:12">
      <c r="A131" s="65" t="s">
        <v>417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419</v>
      </c>
      <c r="C133" s="68">
        <v>18</v>
      </c>
      <c r="D133" s="68">
        <v>13</v>
      </c>
      <c r="E133" s="68">
        <v>2</v>
      </c>
      <c r="F133" s="68">
        <v>3</v>
      </c>
      <c r="G133" s="68">
        <v>497</v>
      </c>
      <c r="H133" s="63" t="s">
        <v>323</v>
      </c>
      <c r="I133" s="69">
        <v>429</v>
      </c>
      <c r="J133" s="68">
        <v>28</v>
      </c>
      <c r="K133" s="63" t="s">
        <v>323</v>
      </c>
      <c r="L133" s="69">
        <v>8</v>
      </c>
    </row>
    <row r="134" spans="1:12">
      <c r="A134" s="68">
        <v>2</v>
      </c>
      <c r="B134" s="63" t="s">
        <v>418</v>
      </c>
      <c r="C134" s="68">
        <v>18</v>
      </c>
      <c r="D134" s="68">
        <v>14</v>
      </c>
      <c r="E134" s="68">
        <v>0</v>
      </c>
      <c r="F134" s="68">
        <v>4</v>
      </c>
      <c r="G134" s="68">
        <v>536</v>
      </c>
      <c r="H134" s="63" t="s">
        <v>323</v>
      </c>
      <c r="I134" s="69">
        <v>486</v>
      </c>
      <c r="J134" s="68">
        <v>28</v>
      </c>
      <c r="K134" s="63" t="s">
        <v>323</v>
      </c>
      <c r="L134" s="69">
        <v>8</v>
      </c>
    </row>
    <row r="135" spans="1:12">
      <c r="A135" s="68">
        <v>3</v>
      </c>
      <c r="B135" s="63" t="s">
        <v>397</v>
      </c>
      <c r="C135" s="68">
        <v>18</v>
      </c>
      <c r="D135" s="68">
        <v>12</v>
      </c>
      <c r="E135" s="68">
        <v>0</v>
      </c>
      <c r="F135" s="68">
        <v>6</v>
      </c>
      <c r="G135" s="68">
        <v>505</v>
      </c>
      <c r="H135" s="63" t="s">
        <v>323</v>
      </c>
      <c r="I135" s="69">
        <v>452</v>
      </c>
      <c r="J135" s="68">
        <v>24</v>
      </c>
      <c r="K135" s="63" t="s">
        <v>323</v>
      </c>
      <c r="L135" s="69">
        <v>12</v>
      </c>
    </row>
    <row r="136" spans="1:12">
      <c r="A136" s="68">
        <v>4</v>
      </c>
      <c r="B136" s="63" t="s">
        <v>353</v>
      </c>
      <c r="C136" s="68">
        <v>18</v>
      </c>
      <c r="D136" s="68">
        <v>10</v>
      </c>
      <c r="E136" s="68">
        <v>1</v>
      </c>
      <c r="F136" s="68">
        <v>7</v>
      </c>
      <c r="G136" s="68">
        <v>499</v>
      </c>
      <c r="H136" s="63" t="s">
        <v>323</v>
      </c>
      <c r="I136" s="69">
        <v>514</v>
      </c>
      <c r="J136" s="68">
        <v>21</v>
      </c>
      <c r="K136" s="63" t="s">
        <v>323</v>
      </c>
      <c r="L136" s="69">
        <v>15</v>
      </c>
    </row>
    <row r="137" spans="1:12">
      <c r="A137" s="68">
        <v>5</v>
      </c>
      <c r="B137" s="63" t="s">
        <v>357</v>
      </c>
      <c r="C137" s="68">
        <v>18</v>
      </c>
      <c r="D137" s="68">
        <v>8</v>
      </c>
      <c r="E137" s="68">
        <v>1</v>
      </c>
      <c r="F137" s="68">
        <v>9</v>
      </c>
      <c r="G137" s="68">
        <v>544</v>
      </c>
      <c r="H137" s="63" t="s">
        <v>323</v>
      </c>
      <c r="I137" s="69">
        <v>524</v>
      </c>
      <c r="J137" s="68">
        <v>17</v>
      </c>
      <c r="K137" s="63" t="s">
        <v>323</v>
      </c>
      <c r="L137" s="69">
        <v>19</v>
      </c>
    </row>
    <row r="138" spans="1:12">
      <c r="A138" s="68">
        <v>6</v>
      </c>
      <c r="B138" s="63" t="s">
        <v>346</v>
      </c>
      <c r="C138" s="68">
        <v>18</v>
      </c>
      <c r="D138" s="68">
        <v>7</v>
      </c>
      <c r="E138" s="68">
        <v>1</v>
      </c>
      <c r="F138" s="68">
        <v>10</v>
      </c>
      <c r="G138" s="68">
        <v>521</v>
      </c>
      <c r="H138" s="63" t="s">
        <v>323</v>
      </c>
      <c r="I138" s="69">
        <v>547</v>
      </c>
      <c r="J138" s="68">
        <v>15</v>
      </c>
      <c r="K138" s="63" t="s">
        <v>323</v>
      </c>
      <c r="L138" s="69">
        <v>21</v>
      </c>
    </row>
    <row r="139" spans="1:12">
      <c r="A139" s="68">
        <v>7</v>
      </c>
      <c r="B139" s="63" t="s">
        <v>420</v>
      </c>
      <c r="C139" s="68">
        <v>18</v>
      </c>
      <c r="D139" s="68">
        <v>6</v>
      </c>
      <c r="E139" s="68">
        <v>2</v>
      </c>
      <c r="F139" s="68">
        <v>10</v>
      </c>
      <c r="G139" s="68">
        <v>524</v>
      </c>
      <c r="H139" s="63" t="s">
        <v>323</v>
      </c>
      <c r="I139" s="69">
        <v>511</v>
      </c>
      <c r="J139" s="68">
        <v>14</v>
      </c>
      <c r="K139" s="63" t="s">
        <v>323</v>
      </c>
      <c r="L139" s="69">
        <v>22</v>
      </c>
    </row>
    <row r="140" spans="1:12">
      <c r="A140" s="68">
        <v>8</v>
      </c>
      <c r="B140" s="63" t="s">
        <v>352</v>
      </c>
      <c r="C140" s="68">
        <v>18</v>
      </c>
      <c r="D140" s="68">
        <v>6</v>
      </c>
      <c r="E140" s="68">
        <v>1</v>
      </c>
      <c r="F140" s="68">
        <v>11</v>
      </c>
      <c r="G140" s="68">
        <v>486</v>
      </c>
      <c r="H140" s="63" t="s">
        <v>323</v>
      </c>
      <c r="I140" s="69">
        <v>508</v>
      </c>
      <c r="J140" s="68">
        <v>13</v>
      </c>
      <c r="K140" s="63" t="s">
        <v>323</v>
      </c>
      <c r="L140" s="69">
        <v>23</v>
      </c>
    </row>
    <row r="141" spans="1:12">
      <c r="A141" s="68">
        <v>9</v>
      </c>
      <c r="B141" s="63" t="s">
        <v>421</v>
      </c>
      <c r="C141" s="68">
        <v>18</v>
      </c>
      <c r="D141" s="68">
        <v>5</v>
      </c>
      <c r="E141" s="68">
        <v>1</v>
      </c>
      <c r="F141" s="68">
        <v>12</v>
      </c>
      <c r="G141" s="68">
        <v>439</v>
      </c>
      <c r="H141" s="63" t="s">
        <v>323</v>
      </c>
      <c r="I141" s="69">
        <v>525</v>
      </c>
      <c r="J141" s="68">
        <v>11</v>
      </c>
      <c r="K141" s="63" t="s">
        <v>323</v>
      </c>
      <c r="L141" s="69">
        <v>25</v>
      </c>
    </row>
    <row r="142" spans="1:12">
      <c r="A142" s="68">
        <v>10</v>
      </c>
      <c r="B142" s="63" t="s">
        <v>361</v>
      </c>
      <c r="C142" s="68">
        <v>18</v>
      </c>
      <c r="D142" s="68">
        <v>4</v>
      </c>
      <c r="E142" s="68">
        <v>1</v>
      </c>
      <c r="F142" s="68">
        <v>13</v>
      </c>
      <c r="G142" s="68">
        <v>459</v>
      </c>
      <c r="H142" s="63" t="s">
        <v>323</v>
      </c>
      <c r="I142" s="69">
        <v>514</v>
      </c>
      <c r="J142" s="68">
        <v>9</v>
      </c>
      <c r="K142" s="63" t="s">
        <v>323</v>
      </c>
      <c r="L142" s="69">
        <v>27</v>
      </c>
    </row>
    <row r="144" spans="1:12">
      <c r="A144" s="65" t="s">
        <v>422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370</v>
      </c>
      <c r="C146" s="68">
        <v>18</v>
      </c>
      <c r="D146" s="68">
        <v>16</v>
      </c>
      <c r="E146" s="68">
        <v>2</v>
      </c>
      <c r="F146" s="68">
        <v>0</v>
      </c>
      <c r="G146" s="68">
        <v>580</v>
      </c>
      <c r="H146" s="63" t="s">
        <v>323</v>
      </c>
      <c r="I146" s="69">
        <v>417</v>
      </c>
      <c r="J146" s="68">
        <v>34</v>
      </c>
      <c r="K146" s="63" t="s">
        <v>323</v>
      </c>
      <c r="L146" s="69">
        <v>2</v>
      </c>
    </row>
    <row r="147" spans="1:12">
      <c r="A147" s="68">
        <v>2</v>
      </c>
      <c r="B147" s="63" t="s">
        <v>423</v>
      </c>
      <c r="C147" s="68">
        <v>18</v>
      </c>
      <c r="D147" s="68">
        <v>15</v>
      </c>
      <c r="E147" s="68">
        <v>1</v>
      </c>
      <c r="F147" s="68">
        <v>2</v>
      </c>
      <c r="G147" s="68">
        <v>597</v>
      </c>
      <c r="H147" s="63" t="s">
        <v>323</v>
      </c>
      <c r="I147" s="69">
        <v>443</v>
      </c>
      <c r="J147" s="68">
        <v>31</v>
      </c>
      <c r="K147" s="63" t="s">
        <v>323</v>
      </c>
      <c r="L147" s="69">
        <v>5</v>
      </c>
    </row>
    <row r="148" spans="1:12">
      <c r="A148" s="68">
        <v>3</v>
      </c>
      <c r="B148" s="63" t="s">
        <v>424</v>
      </c>
      <c r="C148" s="68">
        <v>18</v>
      </c>
      <c r="D148" s="68">
        <v>11</v>
      </c>
      <c r="E148" s="68">
        <v>0</v>
      </c>
      <c r="F148" s="68">
        <v>7</v>
      </c>
      <c r="G148" s="68">
        <v>436</v>
      </c>
      <c r="H148" s="63" t="s">
        <v>323</v>
      </c>
      <c r="I148" s="69">
        <v>416</v>
      </c>
      <c r="J148" s="68">
        <v>22</v>
      </c>
      <c r="K148" s="63" t="s">
        <v>323</v>
      </c>
      <c r="L148" s="69">
        <v>14</v>
      </c>
    </row>
    <row r="149" spans="1:12">
      <c r="A149" s="68">
        <v>4</v>
      </c>
      <c r="B149" s="63" t="s">
        <v>425</v>
      </c>
      <c r="C149" s="68">
        <v>18</v>
      </c>
      <c r="D149" s="68">
        <v>10</v>
      </c>
      <c r="E149" s="68">
        <v>1</v>
      </c>
      <c r="F149" s="68">
        <v>7</v>
      </c>
      <c r="G149" s="68">
        <v>564</v>
      </c>
      <c r="H149" s="63" t="s">
        <v>323</v>
      </c>
      <c r="I149" s="69">
        <v>511</v>
      </c>
      <c r="J149" s="68">
        <v>21</v>
      </c>
      <c r="K149" s="63" t="s">
        <v>323</v>
      </c>
      <c r="L149" s="69">
        <v>15</v>
      </c>
    </row>
    <row r="150" spans="1:12">
      <c r="A150" s="68">
        <v>5</v>
      </c>
      <c r="B150" s="63" t="s">
        <v>369</v>
      </c>
      <c r="C150" s="68">
        <v>18</v>
      </c>
      <c r="D150" s="68">
        <v>8</v>
      </c>
      <c r="E150" s="68">
        <v>2</v>
      </c>
      <c r="F150" s="68">
        <v>8</v>
      </c>
      <c r="G150" s="68">
        <v>517</v>
      </c>
      <c r="H150" s="63" t="s">
        <v>323</v>
      </c>
      <c r="I150" s="69">
        <v>530</v>
      </c>
      <c r="J150" s="68">
        <v>18</v>
      </c>
      <c r="K150" s="63" t="s">
        <v>323</v>
      </c>
      <c r="L150" s="69">
        <v>18</v>
      </c>
    </row>
    <row r="151" spans="1:12">
      <c r="A151" s="68">
        <v>6</v>
      </c>
      <c r="B151" s="63" t="s">
        <v>426</v>
      </c>
      <c r="C151" s="68">
        <v>18</v>
      </c>
      <c r="D151" s="68">
        <v>6</v>
      </c>
      <c r="E151" s="68">
        <v>1</v>
      </c>
      <c r="F151" s="68">
        <v>11</v>
      </c>
      <c r="G151" s="68">
        <v>488</v>
      </c>
      <c r="H151" s="63" t="s">
        <v>323</v>
      </c>
      <c r="I151" s="69">
        <v>554</v>
      </c>
      <c r="J151" s="68">
        <v>13</v>
      </c>
      <c r="K151" s="63" t="s">
        <v>323</v>
      </c>
      <c r="L151" s="69">
        <v>23</v>
      </c>
    </row>
    <row r="152" spans="1:12">
      <c r="A152" s="68">
        <v>7</v>
      </c>
      <c r="B152" s="63" t="s">
        <v>427</v>
      </c>
      <c r="C152" s="68">
        <v>18</v>
      </c>
      <c r="D152" s="68">
        <v>5</v>
      </c>
      <c r="E152" s="68">
        <v>1</v>
      </c>
      <c r="F152" s="68">
        <v>12</v>
      </c>
      <c r="G152" s="68">
        <v>410</v>
      </c>
      <c r="H152" s="63" t="s">
        <v>323</v>
      </c>
      <c r="I152" s="69">
        <v>535</v>
      </c>
      <c r="J152" s="68">
        <v>11</v>
      </c>
      <c r="K152" s="63" t="s">
        <v>323</v>
      </c>
      <c r="L152" s="69">
        <v>25</v>
      </c>
    </row>
    <row r="153" spans="1:12">
      <c r="A153" s="68">
        <v>8</v>
      </c>
      <c r="B153" s="63" t="s">
        <v>371</v>
      </c>
      <c r="C153" s="68">
        <v>18</v>
      </c>
      <c r="D153" s="68">
        <v>5</v>
      </c>
      <c r="E153" s="68">
        <v>1</v>
      </c>
      <c r="F153" s="68">
        <v>12</v>
      </c>
      <c r="G153" s="68">
        <v>479</v>
      </c>
      <c r="H153" s="63" t="s">
        <v>323</v>
      </c>
      <c r="I153" s="69">
        <v>523</v>
      </c>
      <c r="J153" s="68">
        <v>11</v>
      </c>
      <c r="K153" s="63" t="s">
        <v>323</v>
      </c>
      <c r="L153" s="69">
        <v>25</v>
      </c>
    </row>
    <row r="154" spans="1:12">
      <c r="A154" s="68">
        <v>9</v>
      </c>
      <c r="B154" s="63" t="s">
        <v>428</v>
      </c>
      <c r="C154" s="68">
        <v>18</v>
      </c>
      <c r="D154" s="68">
        <v>5</v>
      </c>
      <c r="E154" s="68">
        <v>1</v>
      </c>
      <c r="F154" s="68">
        <v>12</v>
      </c>
      <c r="G154" s="68">
        <v>478</v>
      </c>
      <c r="H154" s="63" t="s">
        <v>323</v>
      </c>
      <c r="I154" s="69">
        <v>545</v>
      </c>
      <c r="J154" s="68">
        <v>11</v>
      </c>
      <c r="K154" s="63" t="s">
        <v>323</v>
      </c>
      <c r="L154" s="69">
        <v>25</v>
      </c>
    </row>
    <row r="155" spans="1:12">
      <c r="A155" s="68">
        <v>10</v>
      </c>
      <c r="B155" s="63" t="s">
        <v>429</v>
      </c>
      <c r="C155" s="68">
        <v>18</v>
      </c>
      <c r="D155" s="68">
        <v>3</v>
      </c>
      <c r="E155" s="68">
        <v>2</v>
      </c>
      <c r="F155" s="68">
        <v>13</v>
      </c>
      <c r="G155" s="68">
        <v>431</v>
      </c>
      <c r="H155" s="63" t="s">
        <v>323</v>
      </c>
      <c r="I155" s="69">
        <v>506</v>
      </c>
      <c r="J155" s="68">
        <v>8</v>
      </c>
      <c r="K155" s="63" t="s">
        <v>323</v>
      </c>
      <c r="L155" s="69">
        <v>28</v>
      </c>
    </row>
    <row r="157" spans="1:12">
      <c r="A157" s="65" t="s">
        <v>430</v>
      </c>
    </row>
    <row r="158" spans="1:12">
      <c r="C158" s="66" t="s">
        <v>316</v>
      </c>
      <c r="D158" s="66" t="s">
        <v>317</v>
      </c>
      <c r="E158" s="66" t="s">
        <v>318</v>
      </c>
      <c r="F158" s="66" t="s">
        <v>319</v>
      </c>
      <c r="H158" s="67" t="s">
        <v>320</v>
      </c>
      <c r="K158" s="67" t="s">
        <v>321</v>
      </c>
    </row>
    <row r="159" spans="1:12">
      <c r="A159" s="68">
        <v>1</v>
      </c>
      <c r="B159" s="63" t="s">
        <v>431</v>
      </c>
      <c r="C159" s="68">
        <v>18</v>
      </c>
      <c r="D159" s="68">
        <v>15</v>
      </c>
      <c r="E159" s="68">
        <v>0</v>
      </c>
      <c r="F159" s="68">
        <v>3</v>
      </c>
      <c r="G159" s="68">
        <v>570</v>
      </c>
      <c r="H159" s="63" t="s">
        <v>323</v>
      </c>
      <c r="I159" s="69">
        <v>487</v>
      </c>
      <c r="J159" s="68">
        <v>30</v>
      </c>
      <c r="K159" s="63" t="s">
        <v>323</v>
      </c>
      <c r="L159" s="69">
        <v>6</v>
      </c>
    </row>
    <row r="160" spans="1:12">
      <c r="A160" s="68">
        <v>2</v>
      </c>
      <c r="B160" s="63" t="s">
        <v>380</v>
      </c>
      <c r="C160" s="68">
        <v>18</v>
      </c>
      <c r="D160" s="68">
        <v>12</v>
      </c>
      <c r="E160" s="68">
        <v>3</v>
      </c>
      <c r="F160" s="68">
        <v>3</v>
      </c>
      <c r="G160" s="68">
        <v>479</v>
      </c>
      <c r="H160" s="63" t="s">
        <v>323</v>
      </c>
      <c r="I160" s="69">
        <v>403</v>
      </c>
      <c r="J160" s="68">
        <v>27</v>
      </c>
      <c r="K160" s="63" t="s">
        <v>323</v>
      </c>
      <c r="L160" s="69">
        <v>9</v>
      </c>
    </row>
    <row r="161" spans="1:12">
      <c r="A161" s="68">
        <v>3</v>
      </c>
      <c r="B161" s="63" t="s">
        <v>434</v>
      </c>
      <c r="C161" s="68">
        <v>18</v>
      </c>
      <c r="D161" s="68">
        <v>12</v>
      </c>
      <c r="E161" s="68">
        <v>2</v>
      </c>
      <c r="F161" s="68">
        <v>4</v>
      </c>
      <c r="G161" s="68">
        <v>521</v>
      </c>
      <c r="H161" s="63" t="s">
        <v>323</v>
      </c>
      <c r="I161" s="69">
        <v>443</v>
      </c>
      <c r="J161" s="68">
        <v>26</v>
      </c>
      <c r="K161" s="63" t="s">
        <v>323</v>
      </c>
      <c r="L161" s="69">
        <v>10</v>
      </c>
    </row>
    <row r="162" spans="1:12">
      <c r="A162" s="68">
        <v>4</v>
      </c>
      <c r="B162" s="63" t="s">
        <v>435</v>
      </c>
      <c r="C162" s="68">
        <v>18</v>
      </c>
      <c r="D162" s="68">
        <v>10</v>
      </c>
      <c r="E162" s="68">
        <v>1</v>
      </c>
      <c r="F162" s="68">
        <v>7</v>
      </c>
      <c r="G162" s="68">
        <v>549</v>
      </c>
      <c r="H162" s="63" t="s">
        <v>323</v>
      </c>
      <c r="I162" s="69">
        <v>519</v>
      </c>
      <c r="J162" s="68">
        <v>21</v>
      </c>
      <c r="K162" s="63" t="s">
        <v>323</v>
      </c>
      <c r="L162" s="69">
        <v>15</v>
      </c>
    </row>
    <row r="163" spans="1:12">
      <c r="A163" s="68">
        <v>5</v>
      </c>
      <c r="B163" s="63" t="s">
        <v>390</v>
      </c>
      <c r="C163" s="68">
        <v>18</v>
      </c>
      <c r="D163" s="68">
        <v>10</v>
      </c>
      <c r="E163" s="68">
        <v>0</v>
      </c>
      <c r="F163" s="68">
        <v>8</v>
      </c>
      <c r="G163" s="68">
        <v>535</v>
      </c>
      <c r="H163" s="63" t="s">
        <v>323</v>
      </c>
      <c r="I163" s="69">
        <v>519</v>
      </c>
      <c r="J163" s="68">
        <v>20</v>
      </c>
      <c r="K163" s="63" t="s">
        <v>323</v>
      </c>
      <c r="L163" s="69">
        <v>16</v>
      </c>
    </row>
    <row r="164" spans="1:12">
      <c r="A164" s="68">
        <v>6</v>
      </c>
      <c r="B164" s="63" t="s">
        <v>432</v>
      </c>
      <c r="C164" s="68">
        <v>18</v>
      </c>
      <c r="D164" s="68">
        <v>9</v>
      </c>
      <c r="E164" s="68">
        <v>1</v>
      </c>
      <c r="F164" s="68">
        <v>8</v>
      </c>
      <c r="G164" s="68">
        <v>525</v>
      </c>
      <c r="H164" s="63" t="s">
        <v>323</v>
      </c>
      <c r="I164" s="69">
        <v>494</v>
      </c>
      <c r="J164" s="68">
        <v>19</v>
      </c>
      <c r="K164" s="63" t="s">
        <v>323</v>
      </c>
      <c r="L164" s="69">
        <v>17</v>
      </c>
    </row>
    <row r="165" spans="1:12">
      <c r="A165" s="68">
        <v>7</v>
      </c>
      <c r="B165" s="63" t="s">
        <v>375</v>
      </c>
      <c r="C165" s="68">
        <v>18</v>
      </c>
      <c r="D165" s="68">
        <v>8</v>
      </c>
      <c r="E165" s="68">
        <v>1</v>
      </c>
      <c r="F165" s="68">
        <v>9</v>
      </c>
      <c r="G165" s="68">
        <v>529</v>
      </c>
      <c r="H165" s="63" t="s">
        <v>323</v>
      </c>
      <c r="I165" s="69">
        <v>530</v>
      </c>
      <c r="J165" s="68">
        <v>17</v>
      </c>
      <c r="K165" s="63" t="s">
        <v>323</v>
      </c>
      <c r="L165" s="69">
        <v>19</v>
      </c>
    </row>
    <row r="166" spans="1:12">
      <c r="A166" s="68">
        <v>8</v>
      </c>
      <c r="B166" s="63" t="s">
        <v>433</v>
      </c>
      <c r="C166" s="68">
        <v>18</v>
      </c>
      <c r="D166" s="68">
        <v>8</v>
      </c>
      <c r="E166" s="68">
        <v>0</v>
      </c>
      <c r="F166" s="68">
        <v>10</v>
      </c>
      <c r="G166" s="68">
        <v>504</v>
      </c>
      <c r="H166" s="63" t="s">
        <v>323</v>
      </c>
      <c r="I166" s="69">
        <v>496</v>
      </c>
      <c r="J166" s="68">
        <v>16</v>
      </c>
      <c r="K166" s="63" t="s">
        <v>323</v>
      </c>
      <c r="L166" s="69">
        <v>20</v>
      </c>
    </row>
    <row r="167" spans="1:12">
      <c r="A167" s="68">
        <v>9</v>
      </c>
      <c r="B167" s="63" t="s">
        <v>437</v>
      </c>
      <c r="C167" s="68">
        <v>18</v>
      </c>
      <c r="D167" s="68">
        <v>1</v>
      </c>
      <c r="E167" s="68">
        <v>0</v>
      </c>
      <c r="F167" s="68">
        <v>17</v>
      </c>
      <c r="G167" s="68">
        <v>410</v>
      </c>
      <c r="H167" s="63" t="s">
        <v>323</v>
      </c>
      <c r="I167" s="69">
        <v>563</v>
      </c>
      <c r="J167" s="68">
        <v>2</v>
      </c>
      <c r="K167" s="63" t="s">
        <v>323</v>
      </c>
      <c r="L167" s="69">
        <v>34</v>
      </c>
    </row>
    <row r="168" spans="1:12">
      <c r="A168" s="68">
        <v>10</v>
      </c>
      <c r="B168" s="63" t="s">
        <v>436</v>
      </c>
      <c r="C168" s="68">
        <v>18</v>
      </c>
      <c r="D168" s="68">
        <v>1</v>
      </c>
      <c r="E168" s="68">
        <v>0</v>
      </c>
      <c r="F168" s="68">
        <v>17</v>
      </c>
      <c r="G168" s="68">
        <v>418</v>
      </c>
      <c r="H168" s="63" t="s">
        <v>323</v>
      </c>
      <c r="I168" s="69">
        <v>586</v>
      </c>
      <c r="J168" s="68">
        <v>2</v>
      </c>
      <c r="K168" s="63" t="s">
        <v>323</v>
      </c>
      <c r="L168" s="69">
        <v>34</v>
      </c>
    </row>
    <row r="170" spans="1:12">
      <c r="A170" s="65" t="s">
        <v>438</v>
      </c>
    </row>
    <row r="171" spans="1:12">
      <c r="C171" s="66" t="s">
        <v>316</v>
      </c>
      <c r="D171" s="66" t="s">
        <v>317</v>
      </c>
      <c r="E171" s="66" t="s">
        <v>318</v>
      </c>
      <c r="F171" s="66" t="s">
        <v>319</v>
      </c>
      <c r="H171" s="67" t="s">
        <v>320</v>
      </c>
      <c r="K171" s="67" t="s">
        <v>321</v>
      </c>
    </row>
    <row r="172" spans="1:12">
      <c r="A172" s="68">
        <v>1</v>
      </c>
      <c r="B172" s="63" t="s">
        <v>439</v>
      </c>
      <c r="C172" s="68">
        <v>18</v>
      </c>
      <c r="D172" s="68">
        <v>16</v>
      </c>
      <c r="E172" s="68">
        <v>0</v>
      </c>
      <c r="F172" s="68">
        <v>2</v>
      </c>
      <c r="G172" s="68">
        <v>485</v>
      </c>
      <c r="H172" s="63" t="s">
        <v>323</v>
      </c>
      <c r="I172" s="69">
        <v>402</v>
      </c>
      <c r="J172" s="68">
        <v>32</v>
      </c>
      <c r="K172" s="63" t="s">
        <v>323</v>
      </c>
      <c r="L172" s="69">
        <v>4</v>
      </c>
    </row>
    <row r="173" spans="1:12">
      <c r="A173" s="68">
        <v>2</v>
      </c>
      <c r="B173" s="63" t="s">
        <v>441</v>
      </c>
      <c r="C173" s="68">
        <v>18</v>
      </c>
      <c r="D173" s="68">
        <v>14</v>
      </c>
      <c r="E173" s="68">
        <v>0</v>
      </c>
      <c r="F173" s="68">
        <v>4</v>
      </c>
      <c r="G173" s="68">
        <v>469</v>
      </c>
      <c r="H173" s="63" t="s">
        <v>323</v>
      </c>
      <c r="I173" s="69">
        <v>407</v>
      </c>
      <c r="J173" s="68">
        <v>28</v>
      </c>
      <c r="K173" s="63" t="s">
        <v>323</v>
      </c>
      <c r="L173" s="69">
        <v>8</v>
      </c>
    </row>
    <row r="174" spans="1:12">
      <c r="A174" s="68">
        <v>3</v>
      </c>
      <c r="B174" s="63" t="s">
        <v>355</v>
      </c>
      <c r="C174" s="68">
        <v>18</v>
      </c>
      <c r="D174" s="68">
        <v>12</v>
      </c>
      <c r="E174" s="68">
        <v>1</v>
      </c>
      <c r="F174" s="68">
        <v>5</v>
      </c>
      <c r="G174" s="68">
        <v>471</v>
      </c>
      <c r="H174" s="63" t="s">
        <v>323</v>
      </c>
      <c r="I174" s="69">
        <v>430</v>
      </c>
      <c r="J174" s="68">
        <v>25</v>
      </c>
      <c r="K174" s="63" t="s">
        <v>323</v>
      </c>
      <c r="L174" s="69">
        <v>11</v>
      </c>
    </row>
    <row r="175" spans="1:12">
      <c r="A175" s="68">
        <v>4</v>
      </c>
      <c r="B175" s="63" t="s">
        <v>440</v>
      </c>
      <c r="C175" s="68">
        <v>18</v>
      </c>
      <c r="D175" s="68">
        <v>10</v>
      </c>
      <c r="E175" s="68">
        <v>2</v>
      </c>
      <c r="F175" s="68">
        <v>6</v>
      </c>
      <c r="G175" s="68">
        <v>456</v>
      </c>
      <c r="H175" s="63" t="s">
        <v>323</v>
      </c>
      <c r="I175" s="69">
        <v>406</v>
      </c>
      <c r="J175" s="68">
        <v>22</v>
      </c>
      <c r="K175" s="63" t="s">
        <v>323</v>
      </c>
      <c r="L175" s="69">
        <v>14</v>
      </c>
    </row>
    <row r="176" spans="1:12">
      <c r="A176" s="68">
        <v>5</v>
      </c>
      <c r="B176" s="63" t="s">
        <v>443</v>
      </c>
      <c r="C176" s="68">
        <v>18</v>
      </c>
      <c r="D176" s="68">
        <v>8</v>
      </c>
      <c r="E176" s="68">
        <v>0</v>
      </c>
      <c r="F176" s="68">
        <v>10</v>
      </c>
      <c r="G176" s="68">
        <v>463</v>
      </c>
      <c r="H176" s="63" t="s">
        <v>323</v>
      </c>
      <c r="I176" s="69">
        <v>502</v>
      </c>
      <c r="J176" s="68">
        <v>16</v>
      </c>
      <c r="K176" s="63" t="s">
        <v>323</v>
      </c>
      <c r="L176" s="69">
        <v>20</v>
      </c>
    </row>
    <row r="177" spans="1:12">
      <c r="A177" s="68">
        <v>6</v>
      </c>
      <c r="B177" s="63" t="s">
        <v>394</v>
      </c>
      <c r="C177" s="68">
        <v>18</v>
      </c>
      <c r="D177" s="68">
        <v>7</v>
      </c>
      <c r="E177" s="68">
        <v>1</v>
      </c>
      <c r="F177" s="68">
        <v>10</v>
      </c>
      <c r="G177" s="68">
        <v>443</v>
      </c>
      <c r="H177" s="63" t="s">
        <v>323</v>
      </c>
      <c r="I177" s="69">
        <v>461</v>
      </c>
      <c r="J177" s="68">
        <v>15</v>
      </c>
      <c r="K177" s="63" t="s">
        <v>323</v>
      </c>
      <c r="L177" s="69">
        <v>21</v>
      </c>
    </row>
    <row r="178" spans="1:12">
      <c r="A178" s="68">
        <v>7</v>
      </c>
      <c r="B178" s="63" t="s">
        <v>444</v>
      </c>
      <c r="C178" s="68">
        <v>18</v>
      </c>
      <c r="D178" s="68">
        <v>7</v>
      </c>
      <c r="E178" s="68">
        <v>0</v>
      </c>
      <c r="F178" s="68">
        <v>11</v>
      </c>
      <c r="G178" s="68">
        <v>468</v>
      </c>
      <c r="H178" s="63" t="s">
        <v>323</v>
      </c>
      <c r="I178" s="69">
        <v>505</v>
      </c>
      <c r="J178" s="68">
        <v>14</v>
      </c>
      <c r="K178" s="63" t="s">
        <v>323</v>
      </c>
      <c r="L178" s="69">
        <v>22</v>
      </c>
    </row>
    <row r="179" spans="1:12">
      <c r="A179" s="68">
        <v>8</v>
      </c>
      <c r="B179" s="63" t="s">
        <v>442</v>
      </c>
      <c r="C179" s="68">
        <v>18</v>
      </c>
      <c r="D179" s="68">
        <v>6</v>
      </c>
      <c r="E179" s="68">
        <v>1</v>
      </c>
      <c r="F179" s="68">
        <v>11</v>
      </c>
      <c r="G179" s="68">
        <v>429</v>
      </c>
      <c r="H179" s="63" t="s">
        <v>323</v>
      </c>
      <c r="I179" s="69">
        <v>449</v>
      </c>
      <c r="J179" s="68">
        <v>13</v>
      </c>
      <c r="K179" s="63" t="s">
        <v>323</v>
      </c>
      <c r="L179" s="69">
        <v>23</v>
      </c>
    </row>
    <row r="180" spans="1:12">
      <c r="A180" s="68">
        <v>9</v>
      </c>
      <c r="B180" s="63" t="s">
        <v>393</v>
      </c>
      <c r="C180" s="68">
        <v>18</v>
      </c>
      <c r="D180" s="68">
        <v>4</v>
      </c>
      <c r="E180" s="68">
        <v>3</v>
      </c>
      <c r="F180" s="68">
        <v>11</v>
      </c>
      <c r="G180" s="68">
        <v>401</v>
      </c>
      <c r="H180" s="63" t="s">
        <v>323</v>
      </c>
      <c r="I180" s="69">
        <v>445</v>
      </c>
      <c r="J180" s="68">
        <v>11</v>
      </c>
      <c r="K180" s="63" t="s">
        <v>323</v>
      </c>
      <c r="L180" s="69">
        <v>25</v>
      </c>
    </row>
    <row r="181" spans="1:12">
      <c r="A181" s="68">
        <v>10</v>
      </c>
      <c r="B181" s="63" t="s">
        <v>359</v>
      </c>
      <c r="C181" s="68">
        <v>18</v>
      </c>
      <c r="D181" s="68">
        <v>1</v>
      </c>
      <c r="E181" s="68">
        <v>2</v>
      </c>
      <c r="F181" s="68">
        <v>15</v>
      </c>
      <c r="G181" s="68">
        <v>432</v>
      </c>
      <c r="H181" s="63" t="s">
        <v>323</v>
      </c>
      <c r="I181" s="69">
        <v>510</v>
      </c>
      <c r="J181" s="68">
        <v>4</v>
      </c>
      <c r="K181" s="63" t="s">
        <v>323</v>
      </c>
      <c r="L181" s="69">
        <v>32</v>
      </c>
    </row>
    <row r="183" spans="1:12">
      <c r="A183" s="65" t="s">
        <v>445</v>
      </c>
    </row>
    <row r="184" spans="1:12">
      <c r="C184" s="66" t="s">
        <v>316</v>
      </c>
      <c r="D184" s="66" t="s">
        <v>317</v>
      </c>
      <c r="E184" s="66" t="s">
        <v>318</v>
      </c>
      <c r="F184" s="66" t="s">
        <v>319</v>
      </c>
      <c r="H184" s="67" t="s">
        <v>320</v>
      </c>
      <c r="K184" s="67" t="s">
        <v>321</v>
      </c>
    </row>
    <row r="185" spans="1:12">
      <c r="A185" s="68">
        <v>1</v>
      </c>
      <c r="B185" s="63" t="s">
        <v>446</v>
      </c>
      <c r="C185" s="68">
        <v>18</v>
      </c>
      <c r="D185" s="68">
        <v>18</v>
      </c>
      <c r="E185" s="68">
        <v>0</v>
      </c>
      <c r="F185" s="68">
        <v>0</v>
      </c>
      <c r="G185" s="68">
        <v>760</v>
      </c>
      <c r="H185" s="63" t="s">
        <v>323</v>
      </c>
      <c r="I185" s="69">
        <v>485</v>
      </c>
      <c r="J185" s="68">
        <v>36</v>
      </c>
      <c r="K185" s="63" t="s">
        <v>323</v>
      </c>
      <c r="L185" s="69">
        <v>0</v>
      </c>
    </row>
    <row r="186" spans="1:12">
      <c r="A186" s="68">
        <v>2</v>
      </c>
      <c r="B186" s="63" t="s">
        <v>447</v>
      </c>
      <c r="C186" s="68">
        <v>18</v>
      </c>
      <c r="D186" s="68">
        <v>14</v>
      </c>
      <c r="E186" s="68">
        <v>0</v>
      </c>
      <c r="F186" s="68">
        <v>4</v>
      </c>
      <c r="G186" s="68">
        <v>563</v>
      </c>
      <c r="H186" s="63" t="s">
        <v>323</v>
      </c>
      <c r="I186" s="69">
        <v>487</v>
      </c>
      <c r="J186" s="68">
        <v>28</v>
      </c>
      <c r="K186" s="63" t="s">
        <v>323</v>
      </c>
      <c r="L186" s="69">
        <v>8</v>
      </c>
    </row>
    <row r="187" spans="1:12">
      <c r="A187" s="68">
        <v>3</v>
      </c>
      <c r="B187" s="63" t="s">
        <v>326</v>
      </c>
      <c r="C187" s="68">
        <v>18</v>
      </c>
      <c r="D187" s="68">
        <v>11</v>
      </c>
      <c r="E187" s="68">
        <v>1</v>
      </c>
      <c r="F187" s="68">
        <v>6</v>
      </c>
      <c r="G187" s="68">
        <v>495</v>
      </c>
      <c r="H187" s="63" t="s">
        <v>323</v>
      </c>
      <c r="I187" s="69">
        <v>477</v>
      </c>
      <c r="J187" s="68">
        <v>23</v>
      </c>
      <c r="K187" s="63" t="s">
        <v>323</v>
      </c>
      <c r="L187" s="69">
        <v>13</v>
      </c>
    </row>
    <row r="188" spans="1:12">
      <c r="A188" s="68">
        <v>4</v>
      </c>
      <c r="B188" s="63" t="s">
        <v>448</v>
      </c>
      <c r="C188" s="68">
        <v>18</v>
      </c>
      <c r="D188" s="68">
        <v>11</v>
      </c>
      <c r="E188" s="68">
        <v>1</v>
      </c>
      <c r="F188" s="68">
        <v>6</v>
      </c>
      <c r="G188" s="68">
        <v>537</v>
      </c>
      <c r="H188" s="63" t="s">
        <v>323</v>
      </c>
      <c r="I188" s="69">
        <v>511</v>
      </c>
      <c r="J188" s="68">
        <v>23</v>
      </c>
      <c r="K188" s="63" t="s">
        <v>323</v>
      </c>
      <c r="L188" s="69">
        <v>13</v>
      </c>
    </row>
    <row r="189" spans="1:12">
      <c r="A189" s="68">
        <v>5</v>
      </c>
      <c r="B189" s="63" t="s">
        <v>450</v>
      </c>
      <c r="C189" s="68">
        <v>18</v>
      </c>
      <c r="D189" s="68">
        <v>8</v>
      </c>
      <c r="E189" s="68">
        <v>1</v>
      </c>
      <c r="F189" s="68">
        <v>9</v>
      </c>
      <c r="G189" s="68">
        <v>511</v>
      </c>
      <c r="H189" s="63" t="s">
        <v>323</v>
      </c>
      <c r="I189" s="69">
        <v>553</v>
      </c>
      <c r="J189" s="68">
        <v>17</v>
      </c>
      <c r="K189" s="63" t="s">
        <v>323</v>
      </c>
      <c r="L189" s="69">
        <v>19</v>
      </c>
    </row>
    <row r="190" spans="1:12">
      <c r="A190" s="68">
        <v>6</v>
      </c>
      <c r="B190" s="63" t="s">
        <v>449</v>
      </c>
      <c r="C190" s="68">
        <v>18</v>
      </c>
      <c r="D190" s="68">
        <v>7</v>
      </c>
      <c r="E190" s="68">
        <v>1</v>
      </c>
      <c r="F190" s="68">
        <v>10</v>
      </c>
      <c r="G190" s="68">
        <v>488</v>
      </c>
      <c r="H190" s="63" t="s">
        <v>323</v>
      </c>
      <c r="I190" s="69">
        <v>511</v>
      </c>
      <c r="J190" s="68">
        <v>15</v>
      </c>
      <c r="K190" s="63" t="s">
        <v>323</v>
      </c>
      <c r="L190" s="69">
        <v>21</v>
      </c>
    </row>
    <row r="191" spans="1:12">
      <c r="A191" s="68">
        <v>7</v>
      </c>
      <c r="B191" s="63" t="s">
        <v>451</v>
      </c>
      <c r="C191" s="68">
        <v>18</v>
      </c>
      <c r="D191" s="68">
        <v>7</v>
      </c>
      <c r="E191" s="68">
        <v>1</v>
      </c>
      <c r="F191" s="68">
        <v>10</v>
      </c>
      <c r="G191" s="68">
        <v>436</v>
      </c>
      <c r="H191" s="63" t="s">
        <v>323</v>
      </c>
      <c r="I191" s="69">
        <v>487</v>
      </c>
      <c r="J191" s="68">
        <v>15</v>
      </c>
      <c r="K191" s="63" t="s">
        <v>323</v>
      </c>
      <c r="L191" s="69">
        <v>21</v>
      </c>
    </row>
    <row r="192" spans="1:12">
      <c r="A192" s="68">
        <v>8</v>
      </c>
      <c r="B192" s="63" t="s">
        <v>404</v>
      </c>
      <c r="C192" s="68">
        <v>18</v>
      </c>
      <c r="D192" s="68">
        <v>5</v>
      </c>
      <c r="E192" s="68">
        <v>3</v>
      </c>
      <c r="F192" s="68">
        <v>10</v>
      </c>
      <c r="G192" s="68">
        <v>417</v>
      </c>
      <c r="H192" s="63" t="s">
        <v>323</v>
      </c>
      <c r="I192" s="69">
        <v>461</v>
      </c>
      <c r="J192" s="68">
        <v>13</v>
      </c>
      <c r="K192" s="63" t="s">
        <v>323</v>
      </c>
      <c r="L192" s="69">
        <v>23</v>
      </c>
    </row>
    <row r="193" spans="1:12">
      <c r="A193" s="68">
        <v>9</v>
      </c>
      <c r="B193" s="63" t="s">
        <v>452</v>
      </c>
      <c r="C193" s="68">
        <v>18</v>
      </c>
      <c r="D193" s="68">
        <v>4</v>
      </c>
      <c r="E193" s="68">
        <v>0</v>
      </c>
      <c r="F193" s="68">
        <v>14</v>
      </c>
      <c r="G193" s="68">
        <v>390</v>
      </c>
      <c r="H193" s="63" t="s">
        <v>323</v>
      </c>
      <c r="I193" s="69">
        <v>537</v>
      </c>
      <c r="J193" s="68">
        <v>8</v>
      </c>
      <c r="K193" s="63" t="s">
        <v>323</v>
      </c>
      <c r="L193" s="69">
        <v>28</v>
      </c>
    </row>
    <row r="194" spans="1:12">
      <c r="A194" s="68">
        <v>10</v>
      </c>
      <c r="B194" s="63" t="s">
        <v>453</v>
      </c>
      <c r="C194" s="68">
        <v>18</v>
      </c>
      <c r="D194" s="68">
        <v>1</v>
      </c>
      <c r="E194" s="68">
        <v>0</v>
      </c>
      <c r="F194" s="68">
        <v>17</v>
      </c>
      <c r="G194" s="68">
        <v>395</v>
      </c>
      <c r="H194" s="63" t="s">
        <v>323</v>
      </c>
      <c r="I194" s="69">
        <v>483</v>
      </c>
      <c r="J194" s="68">
        <v>2</v>
      </c>
      <c r="K194" s="63" t="s">
        <v>323</v>
      </c>
      <c r="L194" s="69">
        <v>34</v>
      </c>
    </row>
    <row r="196" spans="1:12">
      <c r="A196" s="65" t="s">
        <v>1731</v>
      </c>
    </row>
    <row r="197" spans="1:12">
      <c r="C197" s="66" t="s">
        <v>316</v>
      </c>
      <c r="D197" s="66" t="s">
        <v>317</v>
      </c>
      <c r="E197" s="66" t="s">
        <v>318</v>
      </c>
      <c r="F197" s="66" t="s">
        <v>319</v>
      </c>
      <c r="H197" s="67" t="s">
        <v>320</v>
      </c>
      <c r="K197" s="67" t="s">
        <v>321</v>
      </c>
    </row>
    <row r="198" spans="1:12">
      <c r="A198" s="68">
        <v>1</v>
      </c>
      <c r="B198" s="63" t="s">
        <v>414</v>
      </c>
      <c r="C198" s="68">
        <v>1</v>
      </c>
      <c r="D198" s="68">
        <v>1</v>
      </c>
      <c r="E198" s="68">
        <v>0</v>
      </c>
      <c r="F198" s="68">
        <v>0</v>
      </c>
      <c r="G198" s="68">
        <v>32</v>
      </c>
      <c r="H198" s="63" t="s">
        <v>323</v>
      </c>
      <c r="I198" s="69">
        <v>27</v>
      </c>
      <c r="J198" s="68">
        <v>2</v>
      </c>
      <c r="K198" s="63" t="s">
        <v>323</v>
      </c>
      <c r="L198" s="69">
        <v>0</v>
      </c>
    </row>
    <row r="199" spans="1:12">
      <c r="A199" s="68">
        <v>2</v>
      </c>
      <c r="B199" s="63" t="s">
        <v>449</v>
      </c>
      <c r="C199" s="68">
        <v>1</v>
      </c>
      <c r="D199" s="68">
        <v>0</v>
      </c>
      <c r="E199" s="68">
        <v>0</v>
      </c>
      <c r="F199" s="68">
        <v>1</v>
      </c>
      <c r="G199" s="68">
        <v>27</v>
      </c>
      <c r="H199" s="63" t="s">
        <v>323</v>
      </c>
      <c r="I199" s="69">
        <v>32</v>
      </c>
      <c r="J199" s="68">
        <v>0</v>
      </c>
      <c r="K199" s="63" t="s">
        <v>323</v>
      </c>
      <c r="L199" s="69">
        <v>2</v>
      </c>
    </row>
    <row r="200" spans="1:12">
      <c r="A200" s="68"/>
      <c r="C200" s="68"/>
      <c r="D200" s="68"/>
      <c r="E200" s="68"/>
      <c r="F200" s="68"/>
      <c r="G200" s="68"/>
      <c r="I200" s="69"/>
      <c r="J200" s="68"/>
      <c r="L200" s="69"/>
    </row>
    <row r="201" spans="1:12">
      <c r="A201" s="68" t="s">
        <v>454</v>
      </c>
      <c r="C201" s="68"/>
      <c r="D201" s="68"/>
      <c r="E201" s="68"/>
      <c r="F201" s="68"/>
      <c r="G201" s="68"/>
      <c r="I201" s="69"/>
      <c r="J201" s="68"/>
      <c r="L201" s="69"/>
    </row>
    <row r="202" spans="1:12">
      <c r="A202" s="68"/>
      <c r="C202" s="68" t="s">
        <v>316</v>
      </c>
      <c r="D202" s="68" t="s">
        <v>317</v>
      </c>
      <c r="E202" s="68" t="s">
        <v>318</v>
      </c>
      <c r="F202" s="68" t="s">
        <v>319</v>
      </c>
      <c r="G202" s="68"/>
      <c r="H202" s="63" t="s">
        <v>320</v>
      </c>
      <c r="I202" s="69"/>
      <c r="J202" s="68"/>
      <c r="K202" s="63" t="s">
        <v>321</v>
      </c>
      <c r="L202" s="69"/>
    </row>
    <row r="203" spans="1:12">
      <c r="A203" s="68">
        <v>1</v>
      </c>
      <c r="B203" s="63" t="s">
        <v>414</v>
      </c>
      <c r="C203" s="68">
        <v>16</v>
      </c>
      <c r="D203" s="68">
        <v>16</v>
      </c>
      <c r="E203" s="68">
        <v>0</v>
      </c>
      <c r="F203" s="68">
        <v>0</v>
      </c>
      <c r="G203" s="68">
        <v>604</v>
      </c>
      <c r="H203" s="63" t="s">
        <v>323</v>
      </c>
      <c r="I203" s="69">
        <v>443</v>
      </c>
      <c r="J203" s="68">
        <v>32</v>
      </c>
      <c r="K203" s="63" t="s">
        <v>323</v>
      </c>
      <c r="L203" s="69">
        <v>0</v>
      </c>
    </row>
    <row r="204" spans="1:12">
      <c r="A204" s="68">
        <v>2</v>
      </c>
      <c r="B204" s="63" t="s">
        <v>364</v>
      </c>
      <c r="C204" s="68">
        <v>16</v>
      </c>
      <c r="D204" s="68">
        <v>14</v>
      </c>
      <c r="E204" s="68">
        <v>0</v>
      </c>
      <c r="F204" s="68">
        <v>2</v>
      </c>
      <c r="G204" s="68">
        <v>554</v>
      </c>
      <c r="H204" s="63" t="s">
        <v>323</v>
      </c>
      <c r="I204" s="69">
        <v>460</v>
      </c>
      <c r="J204" s="68">
        <v>28</v>
      </c>
      <c r="K204" s="63" t="s">
        <v>323</v>
      </c>
      <c r="L204" s="69">
        <v>4</v>
      </c>
    </row>
    <row r="205" spans="1:12">
      <c r="A205" s="68">
        <v>3</v>
      </c>
      <c r="B205" s="63" t="s">
        <v>418</v>
      </c>
      <c r="C205" s="68">
        <v>16</v>
      </c>
      <c r="D205" s="68">
        <v>10</v>
      </c>
      <c r="E205" s="68">
        <v>0</v>
      </c>
      <c r="F205" s="68">
        <v>6</v>
      </c>
      <c r="G205" s="68">
        <v>546</v>
      </c>
      <c r="H205" s="63" t="s">
        <v>323</v>
      </c>
      <c r="I205" s="69">
        <v>487</v>
      </c>
      <c r="J205" s="68">
        <v>20</v>
      </c>
      <c r="K205" s="63" t="s">
        <v>323</v>
      </c>
      <c r="L205" s="69">
        <v>12</v>
      </c>
    </row>
    <row r="206" spans="1:12">
      <c r="A206" s="68">
        <v>4</v>
      </c>
      <c r="B206" s="63" t="s">
        <v>331</v>
      </c>
      <c r="C206" s="68">
        <v>16</v>
      </c>
      <c r="D206" s="68">
        <v>9</v>
      </c>
      <c r="E206" s="68">
        <v>1</v>
      </c>
      <c r="F206" s="68">
        <v>6</v>
      </c>
      <c r="G206" s="68">
        <v>539</v>
      </c>
      <c r="H206" s="63" t="s">
        <v>323</v>
      </c>
      <c r="I206" s="69">
        <v>528</v>
      </c>
      <c r="J206" s="68">
        <v>19</v>
      </c>
      <c r="K206" s="63" t="s">
        <v>323</v>
      </c>
      <c r="L206" s="69">
        <v>13</v>
      </c>
    </row>
    <row r="207" spans="1:12">
      <c r="A207" s="63">
        <v>5</v>
      </c>
      <c r="B207" s="63" t="s">
        <v>341</v>
      </c>
      <c r="C207" s="63">
        <v>16</v>
      </c>
      <c r="D207" s="63">
        <v>6</v>
      </c>
      <c r="E207" s="63">
        <v>1</v>
      </c>
      <c r="F207" s="63">
        <v>9</v>
      </c>
      <c r="G207" s="63">
        <v>498</v>
      </c>
      <c r="H207" s="63" t="s">
        <v>323</v>
      </c>
      <c r="I207" s="63">
        <v>509</v>
      </c>
      <c r="J207" s="63">
        <v>13</v>
      </c>
      <c r="K207" s="63" t="s">
        <v>323</v>
      </c>
      <c r="L207" s="63">
        <v>19</v>
      </c>
    </row>
    <row r="208" spans="1:12">
      <c r="A208" s="65">
        <v>6</v>
      </c>
      <c r="B208" s="63" t="s">
        <v>425</v>
      </c>
      <c r="C208" s="63">
        <v>16</v>
      </c>
      <c r="D208" s="63">
        <v>5</v>
      </c>
      <c r="E208" s="63">
        <v>1</v>
      </c>
      <c r="F208" s="63">
        <v>10</v>
      </c>
      <c r="G208" s="63">
        <v>451</v>
      </c>
      <c r="H208" s="63" t="s">
        <v>323</v>
      </c>
      <c r="I208" s="63">
        <v>515</v>
      </c>
      <c r="J208" s="63">
        <v>11</v>
      </c>
      <c r="K208" s="63" t="s">
        <v>323</v>
      </c>
      <c r="L208" s="63">
        <v>21</v>
      </c>
    </row>
    <row r="209" spans="1:12">
      <c r="A209" s="63">
        <v>7</v>
      </c>
      <c r="B209" s="63" t="s">
        <v>329</v>
      </c>
      <c r="C209" s="66">
        <v>16</v>
      </c>
      <c r="D209" s="66">
        <v>4</v>
      </c>
      <c r="E209" s="66">
        <v>1</v>
      </c>
      <c r="F209" s="66">
        <v>11</v>
      </c>
      <c r="G209" s="63">
        <v>447</v>
      </c>
      <c r="H209" s="67" t="s">
        <v>323</v>
      </c>
      <c r="I209" s="63">
        <v>516</v>
      </c>
      <c r="J209" s="63">
        <v>9</v>
      </c>
      <c r="K209" s="67" t="s">
        <v>323</v>
      </c>
      <c r="L209" s="63">
        <v>23</v>
      </c>
    </row>
    <row r="210" spans="1:12">
      <c r="A210" s="68">
        <v>8</v>
      </c>
      <c r="B210" s="63" t="s">
        <v>455</v>
      </c>
      <c r="C210" s="68">
        <v>16</v>
      </c>
      <c r="D210" s="68">
        <v>4</v>
      </c>
      <c r="E210" s="68">
        <v>0</v>
      </c>
      <c r="F210" s="68">
        <v>12</v>
      </c>
      <c r="G210" s="68">
        <v>510</v>
      </c>
      <c r="H210" s="63" t="s">
        <v>323</v>
      </c>
      <c r="I210" s="69">
        <v>562</v>
      </c>
      <c r="J210" s="68">
        <v>8</v>
      </c>
      <c r="K210" s="63" t="s">
        <v>323</v>
      </c>
      <c r="L210" s="69">
        <v>24</v>
      </c>
    </row>
    <row r="211" spans="1:12">
      <c r="A211" s="68">
        <v>9</v>
      </c>
      <c r="B211" s="63" t="s">
        <v>424</v>
      </c>
      <c r="C211" s="68">
        <v>16</v>
      </c>
      <c r="D211" s="68">
        <v>2</v>
      </c>
      <c r="E211" s="68">
        <v>0</v>
      </c>
      <c r="F211" s="68">
        <v>14</v>
      </c>
      <c r="G211" s="68">
        <v>435</v>
      </c>
      <c r="H211" s="63" t="s">
        <v>323</v>
      </c>
      <c r="I211" s="69">
        <v>564</v>
      </c>
      <c r="J211" s="68">
        <v>4</v>
      </c>
      <c r="K211" s="63" t="s">
        <v>323</v>
      </c>
      <c r="L211" s="69">
        <v>28</v>
      </c>
    </row>
    <row r="212" spans="1:12">
      <c r="A212" s="68"/>
      <c r="C212" s="68"/>
      <c r="D212" s="68"/>
      <c r="E212" s="68"/>
      <c r="F212" s="68"/>
      <c r="G212" s="68"/>
      <c r="I212" s="69"/>
      <c r="J212" s="68"/>
      <c r="L212" s="69"/>
    </row>
    <row r="213" spans="1:12">
      <c r="A213" s="68" t="s">
        <v>456</v>
      </c>
      <c r="C213" s="68"/>
      <c r="D213" s="68"/>
      <c r="E213" s="68"/>
      <c r="F213" s="68"/>
      <c r="G213" s="68"/>
      <c r="I213" s="69"/>
      <c r="J213" s="68"/>
      <c r="L213" s="69"/>
    </row>
    <row r="214" spans="1:12">
      <c r="A214" s="68"/>
      <c r="C214" s="68" t="s">
        <v>316</v>
      </c>
      <c r="D214" s="68" t="s">
        <v>317</v>
      </c>
      <c r="E214" s="68" t="s">
        <v>318</v>
      </c>
      <c r="F214" s="68" t="s">
        <v>319</v>
      </c>
      <c r="G214" s="68"/>
      <c r="H214" s="63" t="s">
        <v>320</v>
      </c>
      <c r="I214" s="69"/>
      <c r="J214" s="68"/>
      <c r="K214" s="63" t="s">
        <v>321</v>
      </c>
      <c r="L214" s="69"/>
    </row>
    <row r="215" spans="1:12">
      <c r="A215" s="68">
        <v>1</v>
      </c>
      <c r="B215" s="63" t="s">
        <v>449</v>
      </c>
      <c r="C215" s="68">
        <v>18</v>
      </c>
      <c r="D215" s="68">
        <v>16</v>
      </c>
      <c r="E215" s="68">
        <v>0</v>
      </c>
      <c r="F215" s="68">
        <v>2</v>
      </c>
      <c r="G215" s="68">
        <v>701</v>
      </c>
      <c r="H215" s="63" t="s">
        <v>323</v>
      </c>
      <c r="I215" s="69">
        <v>578</v>
      </c>
      <c r="J215" s="68">
        <v>32</v>
      </c>
      <c r="K215" s="63" t="s">
        <v>323</v>
      </c>
      <c r="L215" s="69">
        <v>4</v>
      </c>
    </row>
    <row r="216" spans="1:12">
      <c r="A216" s="68">
        <v>2</v>
      </c>
      <c r="B216" s="63" t="s">
        <v>457</v>
      </c>
      <c r="C216" s="68">
        <v>18</v>
      </c>
      <c r="D216" s="68">
        <v>13</v>
      </c>
      <c r="E216" s="68">
        <v>1</v>
      </c>
      <c r="F216" s="68">
        <v>4</v>
      </c>
      <c r="G216" s="68">
        <v>616</v>
      </c>
      <c r="H216" s="63" t="s">
        <v>323</v>
      </c>
      <c r="I216" s="69">
        <v>543</v>
      </c>
      <c r="J216" s="68">
        <v>27</v>
      </c>
      <c r="K216" s="63" t="s">
        <v>323</v>
      </c>
      <c r="L216" s="69">
        <v>9</v>
      </c>
    </row>
    <row r="217" spans="1:12">
      <c r="A217" s="68">
        <v>3</v>
      </c>
      <c r="B217" s="63" t="s">
        <v>458</v>
      </c>
      <c r="C217" s="68">
        <v>18</v>
      </c>
      <c r="D217" s="68">
        <v>11</v>
      </c>
      <c r="E217" s="68">
        <v>2</v>
      </c>
      <c r="F217" s="68">
        <v>5</v>
      </c>
      <c r="G217" s="68">
        <v>623</v>
      </c>
      <c r="H217" s="63" t="s">
        <v>323</v>
      </c>
      <c r="I217" s="69">
        <v>565</v>
      </c>
      <c r="J217" s="68">
        <v>24</v>
      </c>
      <c r="K217" s="63" t="s">
        <v>323</v>
      </c>
      <c r="L217" s="69">
        <v>12</v>
      </c>
    </row>
    <row r="218" spans="1:12">
      <c r="A218" s="68">
        <v>4</v>
      </c>
      <c r="B218" s="63" t="s">
        <v>322</v>
      </c>
      <c r="C218" s="68">
        <v>18</v>
      </c>
      <c r="D218" s="68">
        <v>10</v>
      </c>
      <c r="E218" s="68">
        <v>1</v>
      </c>
      <c r="F218" s="68">
        <v>7</v>
      </c>
      <c r="G218" s="68">
        <v>579</v>
      </c>
      <c r="H218" s="63" t="s">
        <v>323</v>
      </c>
      <c r="I218" s="69">
        <v>572</v>
      </c>
      <c r="J218" s="68">
        <v>21</v>
      </c>
      <c r="K218" s="63" t="s">
        <v>323</v>
      </c>
      <c r="L218" s="69">
        <v>15</v>
      </c>
    </row>
    <row r="219" spans="1:12">
      <c r="A219" s="68">
        <v>5</v>
      </c>
      <c r="B219" s="63" t="s">
        <v>459</v>
      </c>
      <c r="C219" s="68">
        <v>18</v>
      </c>
      <c r="D219" s="68">
        <v>9</v>
      </c>
      <c r="E219" s="68">
        <v>2</v>
      </c>
      <c r="F219" s="68">
        <v>7</v>
      </c>
      <c r="G219" s="68">
        <v>550</v>
      </c>
      <c r="H219" s="63" t="s">
        <v>323</v>
      </c>
      <c r="I219" s="69">
        <v>558</v>
      </c>
      <c r="J219" s="68">
        <v>20</v>
      </c>
      <c r="K219" s="63" t="s">
        <v>323</v>
      </c>
      <c r="L219" s="69">
        <v>16</v>
      </c>
    </row>
    <row r="220" spans="1:12">
      <c r="A220" s="63">
        <v>6</v>
      </c>
      <c r="B220" s="63" t="s">
        <v>447</v>
      </c>
      <c r="C220" s="63">
        <v>18</v>
      </c>
      <c r="D220" s="63">
        <v>8</v>
      </c>
      <c r="E220" s="63">
        <v>1</v>
      </c>
      <c r="F220" s="63">
        <v>9</v>
      </c>
      <c r="G220" s="63">
        <v>574</v>
      </c>
      <c r="H220" s="63" t="s">
        <v>323</v>
      </c>
      <c r="I220" s="63">
        <v>576</v>
      </c>
      <c r="J220" s="63">
        <v>17</v>
      </c>
      <c r="K220" s="63" t="s">
        <v>323</v>
      </c>
      <c r="L220" s="63">
        <v>19</v>
      </c>
    </row>
    <row r="221" spans="1:12">
      <c r="A221" s="65">
        <v>7</v>
      </c>
      <c r="B221" s="63" t="s">
        <v>419</v>
      </c>
      <c r="C221" s="63">
        <v>18</v>
      </c>
      <c r="D221" s="63">
        <v>6</v>
      </c>
      <c r="E221" s="63">
        <v>2</v>
      </c>
      <c r="F221" s="63">
        <v>10</v>
      </c>
      <c r="G221" s="63">
        <v>608</v>
      </c>
      <c r="H221" s="63" t="s">
        <v>323</v>
      </c>
      <c r="I221" s="63">
        <v>612</v>
      </c>
      <c r="J221" s="63">
        <v>14</v>
      </c>
      <c r="K221" s="63" t="s">
        <v>323</v>
      </c>
      <c r="L221" s="63">
        <v>22</v>
      </c>
    </row>
    <row r="222" spans="1:12">
      <c r="A222" s="63">
        <v>8</v>
      </c>
      <c r="B222" s="63" t="s">
        <v>346</v>
      </c>
      <c r="C222" s="66">
        <v>18</v>
      </c>
      <c r="D222" s="66">
        <v>6</v>
      </c>
      <c r="E222" s="66">
        <v>1</v>
      </c>
      <c r="F222" s="66">
        <v>11</v>
      </c>
      <c r="G222" s="63">
        <v>628</v>
      </c>
      <c r="H222" s="67" t="s">
        <v>323</v>
      </c>
      <c r="I222" s="63">
        <v>638</v>
      </c>
      <c r="J222" s="63">
        <v>13</v>
      </c>
      <c r="K222" s="67" t="s">
        <v>323</v>
      </c>
      <c r="L222" s="63">
        <v>23</v>
      </c>
    </row>
    <row r="223" spans="1:12">
      <c r="A223" s="68">
        <v>9</v>
      </c>
      <c r="B223" s="63" t="s">
        <v>460</v>
      </c>
      <c r="C223" s="68">
        <v>18</v>
      </c>
      <c r="D223" s="68">
        <v>6</v>
      </c>
      <c r="E223" s="68">
        <v>0</v>
      </c>
      <c r="F223" s="68">
        <v>12</v>
      </c>
      <c r="G223" s="68">
        <v>594</v>
      </c>
      <c r="H223" s="63" t="s">
        <v>323</v>
      </c>
      <c r="I223" s="69">
        <v>625</v>
      </c>
      <c r="J223" s="68">
        <v>12</v>
      </c>
      <c r="K223" s="63" t="s">
        <v>323</v>
      </c>
      <c r="L223" s="69">
        <v>24</v>
      </c>
    </row>
    <row r="224" spans="1:12">
      <c r="A224" s="68">
        <v>10</v>
      </c>
      <c r="B224" s="63" t="s">
        <v>461</v>
      </c>
      <c r="C224" s="68">
        <v>18</v>
      </c>
      <c r="D224" s="68">
        <v>0</v>
      </c>
      <c r="E224" s="68">
        <v>0</v>
      </c>
      <c r="F224" s="68">
        <v>18</v>
      </c>
      <c r="G224" s="68">
        <v>423</v>
      </c>
      <c r="H224" s="63" t="s">
        <v>323</v>
      </c>
      <c r="I224" s="69">
        <v>629</v>
      </c>
      <c r="J224" s="68">
        <v>0</v>
      </c>
      <c r="K224" s="63" t="s">
        <v>323</v>
      </c>
      <c r="L224" s="69">
        <v>36</v>
      </c>
    </row>
    <row r="225" spans="1:12">
      <c r="A225" s="68"/>
      <c r="C225" s="68"/>
      <c r="D225" s="68"/>
      <c r="E225" s="68"/>
      <c r="F225" s="68"/>
      <c r="G225" s="68"/>
      <c r="I225" s="69"/>
      <c r="J225" s="68"/>
      <c r="L225" s="69"/>
    </row>
    <row r="226" spans="1:12">
      <c r="A226" s="68" t="s">
        <v>1732</v>
      </c>
      <c r="C226" s="68"/>
      <c r="D226" s="68"/>
      <c r="E226" s="68"/>
      <c r="F226" s="68"/>
      <c r="G226" s="68"/>
      <c r="I226" s="69"/>
      <c r="J226" s="68"/>
      <c r="L226" s="69"/>
    </row>
    <row r="227" spans="1:12">
      <c r="A227" s="68"/>
      <c r="C227" s="68" t="s">
        <v>316</v>
      </c>
      <c r="D227" s="68" t="s">
        <v>317</v>
      </c>
      <c r="E227" s="68" t="s">
        <v>318</v>
      </c>
      <c r="F227" s="68" t="s">
        <v>319</v>
      </c>
      <c r="G227" s="68"/>
      <c r="H227" s="63" t="s">
        <v>320</v>
      </c>
      <c r="I227" s="69"/>
      <c r="J227" s="68"/>
      <c r="K227" s="63" t="s">
        <v>321</v>
      </c>
      <c r="L227" s="69"/>
    </row>
    <row r="228" spans="1:12">
      <c r="A228" s="68">
        <v>1</v>
      </c>
      <c r="B228" s="63" t="s">
        <v>466</v>
      </c>
      <c r="C228" s="68">
        <v>1</v>
      </c>
      <c r="D228" s="68">
        <v>1</v>
      </c>
      <c r="E228" s="68">
        <v>0</v>
      </c>
      <c r="F228" s="68">
        <v>0</v>
      </c>
      <c r="G228" s="68">
        <v>36</v>
      </c>
      <c r="H228" s="63" t="s">
        <v>323</v>
      </c>
      <c r="I228" s="69">
        <v>22</v>
      </c>
      <c r="J228" s="68">
        <v>2</v>
      </c>
      <c r="K228" s="63" t="s">
        <v>323</v>
      </c>
      <c r="L228" s="69">
        <v>0</v>
      </c>
    </row>
    <row r="229" spans="1:12">
      <c r="A229" s="68">
        <v>2</v>
      </c>
      <c r="B229" s="63" t="s">
        <v>331</v>
      </c>
      <c r="C229" s="68">
        <v>1</v>
      </c>
      <c r="D229" s="68">
        <v>0</v>
      </c>
      <c r="E229" s="68">
        <v>0</v>
      </c>
      <c r="F229" s="68">
        <v>1</v>
      </c>
      <c r="G229" s="68">
        <v>22</v>
      </c>
      <c r="H229" s="63" t="s">
        <v>323</v>
      </c>
      <c r="I229" s="69">
        <v>36</v>
      </c>
      <c r="J229" s="68">
        <v>0</v>
      </c>
      <c r="K229" s="63" t="s">
        <v>323</v>
      </c>
      <c r="L229" s="69">
        <v>2</v>
      </c>
    </row>
    <row r="230" spans="1:12">
      <c r="A230" s="68"/>
      <c r="C230" s="68"/>
      <c r="D230" s="68"/>
      <c r="E230" s="68"/>
      <c r="F230" s="68"/>
      <c r="G230" s="68"/>
      <c r="I230" s="69"/>
      <c r="J230" s="68"/>
      <c r="L230" s="69"/>
    </row>
    <row r="231" spans="1:12">
      <c r="A231" s="68" t="s">
        <v>462</v>
      </c>
      <c r="C231" s="68"/>
      <c r="D231" s="68"/>
      <c r="E231" s="68"/>
      <c r="F231" s="68"/>
      <c r="G231" s="68"/>
      <c r="I231" s="69"/>
      <c r="J231" s="68"/>
      <c r="L231" s="69"/>
    </row>
    <row r="232" spans="1:12">
      <c r="C232" s="63" t="s">
        <v>316</v>
      </c>
      <c r="D232" s="63" t="s">
        <v>317</v>
      </c>
      <c r="E232" s="63" t="s">
        <v>318</v>
      </c>
      <c r="F232" s="63" t="s">
        <v>319</v>
      </c>
      <c r="H232" s="63" t="s">
        <v>320</v>
      </c>
      <c r="K232" s="63" t="s">
        <v>321</v>
      </c>
    </row>
    <row r="233" spans="1:12">
      <c r="A233" s="65">
        <v>1</v>
      </c>
      <c r="B233" s="63" t="s">
        <v>331</v>
      </c>
      <c r="C233" s="63">
        <v>16</v>
      </c>
      <c r="D233" s="63">
        <v>14</v>
      </c>
      <c r="E233" s="63">
        <v>1</v>
      </c>
      <c r="F233" s="63">
        <v>1</v>
      </c>
      <c r="G233" s="63">
        <v>562</v>
      </c>
      <c r="H233" s="63" t="s">
        <v>323</v>
      </c>
      <c r="I233" s="63">
        <v>383</v>
      </c>
      <c r="J233" s="63">
        <v>29</v>
      </c>
      <c r="K233" s="63" t="s">
        <v>323</v>
      </c>
      <c r="L233" s="63">
        <v>3</v>
      </c>
    </row>
    <row r="234" spans="1:12">
      <c r="A234" s="63">
        <v>2</v>
      </c>
      <c r="B234" s="63" t="s">
        <v>463</v>
      </c>
      <c r="C234" s="66">
        <v>16</v>
      </c>
      <c r="D234" s="66">
        <v>14</v>
      </c>
      <c r="E234" s="66">
        <v>0</v>
      </c>
      <c r="F234" s="66">
        <v>2</v>
      </c>
      <c r="G234" s="63">
        <v>423</v>
      </c>
      <c r="H234" s="67" t="s">
        <v>323</v>
      </c>
      <c r="I234" s="63">
        <v>359</v>
      </c>
      <c r="J234" s="63">
        <v>28</v>
      </c>
      <c r="K234" s="67" t="s">
        <v>323</v>
      </c>
      <c r="L234" s="63">
        <v>4</v>
      </c>
    </row>
    <row r="235" spans="1:12">
      <c r="A235" s="68">
        <v>3</v>
      </c>
      <c r="B235" s="63" t="s">
        <v>464</v>
      </c>
      <c r="C235" s="68">
        <v>16</v>
      </c>
      <c r="D235" s="68">
        <v>10</v>
      </c>
      <c r="E235" s="68">
        <v>2</v>
      </c>
      <c r="F235" s="68">
        <v>4</v>
      </c>
      <c r="G235" s="68">
        <v>519</v>
      </c>
      <c r="H235" s="63" t="s">
        <v>323</v>
      </c>
      <c r="I235" s="69">
        <v>452</v>
      </c>
      <c r="J235" s="68">
        <v>22</v>
      </c>
      <c r="K235" s="63" t="s">
        <v>323</v>
      </c>
      <c r="L235" s="69">
        <v>10</v>
      </c>
    </row>
    <row r="236" spans="1:12">
      <c r="A236" s="68">
        <v>4</v>
      </c>
      <c r="B236" s="63" t="s">
        <v>414</v>
      </c>
      <c r="C236" s="68">
        <v>16</v>
      </c>
      <c r="D236" s="68">
        <v>8</v>
      </c>
      <c r="E236" s="68">
        <v>1</v>
      </c>
      <c r="F236" s="68">
        <v>7</v>
      </c>
      <c r="G236" s="68">
        <v>396</v>
      </c>
      <c r="H236" s="63" t="s">
        <v>323</v>
      </c>
      <c r="I236" s="69">
        <v>417</v>
      </c>
      <c r="J236" s="68">
        <v>17</v>
      </c>
      <c r="K236" s="63" t="s">
        <v>323</v>
      </c>
      <c r="L236" s="69">
        <v>15</v>
      </c>
    </row>
    <row r="237" spans="1:12">
      <c r="A237" s="68">
        <v>5</v>
      </c>
      <c r="B237" s="63" t="s">
        <v>328</v>
      </c>
      <c r="C237" s="68">
        <v>16</v>
      </c>
      <c r="D237" s="68">
        <v>7</v>
      </c>
      <c r="E237" s="68">
        <v>0</v>
      </c>
      <c r="F237" s="68">
        <v>9</v>
      </c>
      <c r="G237" s="68">
        <v>441</v>
      </c>
      <c r="H237" s="63" t="s">
        <v>323</v>
      </c>
      <c r="I237" s="69">
        <v>435</v>
      </c>
      <c r="J237" s="68">
        <v>14</v>
      </c>
      <c r="K237" s="63" t="s">
        <v>323</v>
      </c>
      <c r="L237" s="69">
        <v>18</v>
      </c>
    </row>
    <row r="238" spans="1:12">
      <c r="A238" s="68">
        <v>6</v>
      </c>
      <c r="B238" s="63" t="s">
        <v>341</v>
      </c>
      <c r="C238" s="68">
        <v>16</v>
      </c>
      <c r="D238" s="68">
        <v>6</v>
      </c>
      <c r="E238" s="68">
        <v>1</v>
      </c>
      <c r="F238" s="68">
        <v>9</v>
      </c>
      <c r="G238" s="68">
        <v>416</v>
      </c>
      <c r="H238" s="63" t="s">
        <v>323</v>
      </c>
      <c r="I238" s="69">
        <v>452</v>
      </c>
      <c r="J238" s="68">
        <v>13</v>
      </c>
      <c r="K238" s="63" t="s">
        <v>323</v>
      </c>
      <c r="L238" s="69">
        <v>19</v>
      </c>
    </row>
    <row r="239" spans="1:12">
      <c r="A239" s="68">
        <v>7</v>
      </c>
      <c r="B239" s="63" t="s">
        <v>390</v>
      </c>
      <c r="C239" s="68">
        <v>16</v>
      </c>
      <c r="D239" s="68">
        <v>6</v>
      </c>
      <c r="E239" s="68">
        <v>0</v>
      </c>
      <c r="F239" s="68">
        <v>10</v>
      </c>
      <c r="G239" s="68">
        <v>393</v>
      </c>
      <c r="H239" s="63" t="s">
        <v>323</v>
      </c>
      <c r="I239" s="69">
        <v>502</v>
      </c>
      <c r="J239" s="68">
        <v>12</v>
      </c>
      <c r="K239" s="63" t="s">
        <v>323</v>
      </c>
      <c r="L239" s="69">
        <v>20</v>
      </c>
    </row>
    <row r="240" spans="1:12">
      <c r="A240" s="68">
        <v>8</v>
      </c>
      <c r="B240" s="63" t="s">
        <v>347</v>
      </c>
      <c r="C240" s="68">
        <v>16</v>
      </c>
      <c r="D240" s="68">
        <v>3</v>
      </c>
      <c r="E240" s="68">
        <v>0</v>
      </c>
      <c r="F240" s="68">
        <v>13</v>
      </c>
      <c r="G240" s="68">
        <v>427</v>
      </c>
      <c r="H240" s="63" t="s">
        <v>323</v>
      </c>
      <c r="I240" s="69">
        <v>477</v>
      </c>
      <c r="J240" s="68">
        <v>6</v>
      </c>
      <c r="K240" s="63" t="s">
        <v>323</v>
      </c>
      <c r="L240" s="69">
        <v>26</v>
      </c>
    </row>
    <row r="241" spans="1:12">
      <c r="A241" s="68">
        <v>9</v>
      </c>
      <c r="B241" s="63" t="s">
        <v>455</v>
      </c>
      <c r="C241" s="68">
        <v>16</v>
      </c>
      <c r="D241" s="68">
        <v>1</v>
      </c>
      <c r="E241" s="68">
        <v>1</v>
      </c>
      <c r="F241" s="68">
        <v>14</v>
      </c>
      <c r="G241" s="68">
        <v>392</v>
      </c>
      <c r="H241" s="63" t="s">
        <v>323</v>
      </c>
      <c r="I241" s="69">
        <v>492</v>
      </c>
      <c r="J241" s="68">
        <v>3</v>
      </c>
      <c r="K241" s="63" t="s">
        <v>323</v>
      </c>
      <c r="L241" s="69">
        <v>29</v>
      </c>
    </row>
    <row r="242" spans="1:12">
      <c r="A242" s="68"/>
      <c r="C242" s="68"/>
      <c r="D242" s="68"/>
      <c r="E242" s="68"/>
      <c r="F242" s="68"/>
      <c r="G242" s="68"/>
      <c r="I242" s="69"/>
      <c r="J242" s="68"/>
      <c r="L242" s="69"/>
    </row>
    <row r="243" spans="1:12">
      <c r="A243" s="68" t="s">
        <v>465</v>
      </c>
      <c r="C243" s="68"/>
      <c r="D243" s="68"/>
      <c r="E243" s="68"/>
      <c r="F243" s="68"/>
      <c r="G243" s="68"/>
      <c r="I243" s="69"/>
      <c r="J243" s="68"/>
      <c r="L243" s="69"/>
    </row>
    <row r="244" spans="1:12">
      <c r="C244" s="63" t="s">
        <v>316</v>
      </c>
      <c r="D244" s="63" t="s">
        <v>317</v>
      </c>
      <c r="E244" s="63" t="s">
        <v>318</v>
      </c>
      <c r="F244" s="63" t="s">
        <v>319</v>
      </c>
      <c r="H244" s="63" t="s">
        <v>320</v>
      </c>
      <c r="K244" s="63" t="s">
        <v>321</v>
      </c>
    </row>
    <row r="245" spans="1:12">
      <c r="A245" s="65">
        <v>1</v>
      </c>
      <c r="B245" s="63" t="s">
        <v>466</v>
      </c>
      <c r="C245" s="63">
        <v>16</v>
      </c>
      <c r="D245" s="63">
        <v>15</v>
      </c>
      <c r="E245" s="63">
        <v>0</v>
      </c>
      <c r="F245" s="63">
        <v>1</v>
      </c>
      <c r="G245" s="63">
        <v>482</v>
      </c>
      <c r="H245" s="63" t="s">
        <v>323</v>
      </c>
      <c r="I245" s="63">
        <v>340</v>
      </c>
      <c r="J245" s="63">
        <v>30</v>
      </c>
      <c r="K245" s="63" t="s">
        <v>323</v>
      </c>
      <c r="L245" s="63">
        <v>2</v>
      </c>
    </row>
    <row r="246" spans="1:12">
      <c r="A246" s="63">
        <v>2</v>
      </c>
      <c r="B246" s="63" t="s">
        <v>460</v>
      </c>
      <c r="C246" s="66">
        <v>16</v>
      </c>
      <c r="D246" s="66">
        <v>14</v>
      </c>
      <c r="E246" s="66">
        <v>0</v>
      </c>
      <c r="F246" s="66">
        <v>2</v>
      </c>
      <c r="G246" s="63">
        <v>493</v>
      </c>
      <c r="H246" s="67" t="s">
        <v>323</v>
      </c>
      <c r="I246" s="63">
        <v>377</v>
      </c>
      <c r="J246" s="63">
        <v>28</v>
      </c>
      <c r="K246" s="67" t="s">
        <v>323</v>
      </c>
      <c r="L246" s="63">
        <v>4</v>
      </c>
    </row>
    <row r="247" spans="1:12">
      <c r="A247" s="68">
        <v>3</v>
      </c>
      <c r="B247" s="63" t="s">
        <v>410</v>
      </c>
      <c r="C247" s="68">
        <v>16</v>
      </c>
      <c r="D247" s="68">
        <v>10</v>
      </c>
      <c r="E247" s="68">
        <v>0</v>
      </c>
      <c r="F247" s="68">
        <v>6</v>
      </c>
      <c r="G247" s="68">
        <v>461</v>
      </c>
      <c r="H247" s="63" t="s">
        <v>323</v>
      </c>
      <c r="I247" s="69">
        <v>435</v>
      </c>
      <c r="J247" s="68">
        <v>20</v>
      </c>
      <c r="K247" s="63" t="s">
        <v>323</v>
      </c>
      <c r="L247" s="69">
        <v>12</v>
      </c>
    </row>
    <row r="248" spans="1:12">
      <c r="A248" s="68">
        <v>4</v>
      </c>
      <c r="B248" s="63" t="s">
        <v>468</v>
      </c>
      <c r="C248" s="68">
        <v>16</v>
      </c>
      <c r="D248" s="68">
        <v>7</v>
      </c>
      <c r="E248" s="68">
        <v>1</v>
      </c>
      <c r="F248" s="68">
        <v>8</v>
      </c>
      <c r="G248" s="68">
        <v>404</v>
      </c>
      <c r="H248" s="63" t="s">
        <v>323</v>
      </c>
      <c r="I248" s="69">
        <v>427</v>
      </c>
      <c r="J248" s="68">
        <v>15</v>
      </c>
      <c r="K248" s="63" t="s">
        <v>323</v>
      </c>
      <c r="L248" s="69">
        <v>17</v>
      </c>
    </row>
    <row r="249" spans="1:12">
      <c r="A249" s="68">
        <v>5</v>
      </c>
      <c r="B249" s="63" t="s">
        <v>432</v>
      </c>
      <c r="C249" s="68">
        <v>16</v>
      </c>
      <c r="D249" s="68">
        <v>6</v>
      </c>
      <c r="E249" s="68">
        <v>2</v>
      </c>
      <c r="F249" s="68">
        <v>8</v>
      </c>
      <c r="G249" s="68">
        <v>410</v>
      </c>
      <c r="H249" s="63" t="s">
        <v>323</v>
      </c>
      <c r="I249" s="69">
        <v>428</v>
      </c>
      <c r="J249" s="68">
        <v>14</v>
      </c>
      <c r="K249" s="63" t="s">
        <v>323</v>
      </c>
      <c r="L249" s="69">
        <v>18</v>
      </c>
    </row>
    <row r="250" spans="1:12">
      <c r="A250" s="68">
        <v>6</v>
      </c>
      <c r="B250" s="63" t="s">
        <v>387</v>
      </c>
      <c r="C250" s="68">
        <v>16</v>
      </c>
      <c r="D250" s="68">
        <v>5</v>
      </c>
      <c r="E250" s="68">
        <v>1</v>
      </c>
      <c r="F250" s="68">
        <v>10</v>
      </c>
      <c r="G250" s="68">
        <v>367</v>
      </c>
      <c r="H250" s="63" t="s">
        <v>323</v>
      </c>
      <c r="I250" s="69">
        <v>436</v>
      </c>
      <c r="J250" s="68">
        <v>11</v>
      </c>
      <c r="K250" s="63" t="s">
        <v>323</v>
      </c>
      <c r="L250" s="69">
        <v>21</v>
      </c>
    </row>
    <row r="251" spans="1:12">
      <c r="A251" s="68">
        <v>7</v>
      </c>
      <c r="B251" s="63" t="s">
        <v>467</v>
      </c>
      <c r="C251" s="68">
        <v>16</v>
      </c>
      <c r="D251" s="68">
        <v>4</v>
      </c>
      <c r="E251" s="68">
        <v>2</v>
      </c>
      <c r="F251" s="68">
        <v>10</v>
      </c>
      <c r="G251" s="68">
        <v>404</v>
      </c>
      <c r="H251" s="63" t="s">
        <v>323</v>
      </c>
      <c r="I251" s="69">
        <v>459</v>
      </c>
      <c r="J251" s="68">
        <v>10</v>
      </c>
      <c r="K251" s="63" t="s">
        <v>323</v>
      </c>
      <c r="L251" s="69">
        <v>22</v>
      </c>
    </row>
    <row r="252" spans="1:12">
      <c r="A252" s="68">
        <v>8</v>
      </c>
      <c r="B252" s="63" t="s">
        <v>332</v>
      </c>
      <c r="C252" s="68">
        <v>16</v>
      </c>
      <c r="D252" s="68">
        <v>4</v>
      </c>
      <c r="E252" s="68">
        <v>2</v>
      </c>
      <c r="F252" s="68">
        <v>10</v>
      </c>
      <c r="G252" s="68">
        <v>398</v>
      </c>
      <c r="H252" s="63" t="s">
        <v>323</v>
      </c>
      <c r="I252" s="69">
        <v>451</v>
      </c>
      <c r="J252" s="68">
        <v>10</v>
      </c>
      <c r="K252" s="63" t="s">
        <v>323</v>
      </c>
      <c r="L252" s="69">
        <v>22</v>
      </c>
    </row>
    <row r="253" spans="1:12">
      <c r="A253" s="68">
        <v>9</v>
      </c>
      <c r="B253" s="63" t="s">
        <v>469</v>
      </c>
      <c r="C253" s="68">
        <v>16</v>
      </c>
      <c r="D253" s="68">
        <v>3</v>
      </c>
      <c r="E253" s="68">
        <v>0</v>
      </c>
      <c r="F253" s="68">
        <v>13</v>
      </c>
      <c r="G253" s="68">
        <v>336</v>
      </c>
      <c r="H253" s="63" t="s">
        <v>323</v>
      </c>
      <c r="I253" s="69">
        <v>402</v>
      </c>
      <c r="J253" s="68">
        <v>6</v>
      </c>
      <c r="K253" s="63" t="s">
        <v>323</v>
      </c>
      <c r="L253" s="69">
        <v>26</v>
      </c>
    </row>
    <row r="254" spans="1:12">
      <c r="A254" s="68"/>
      <c r="C254" s="68"/>
      <c r="D254" s="68"/>
      <c r="E254" s="68"/>
      <c r="F254" s="68"/>
      <c r="G254" s="68"/>
      <c r="I254" s="69"/>
      <c r="J254" s="68"/>
      <c r="L254" s="69"/>
    </row>
    <row r="255" spans="1:12">
      <c r="A255" s="63" t="s">
        <v>470</v>
      </c>
    </row>
    <row r="256" spans="1:12">
      <c r="A256" s="65"/>
      <c r="C256" s="63" t="s">
        <v>316</v>
      </c>
      <c r="D256" s="63" t="s">
        <v>317</v>
      </c>
      <c r="E256" s="63" t="s">
        <v>318</v>
      </c>
      <c r="F256" s="63" t="s">
        <v>319</v>
      </c>
      <c r="H256" s="63" t="s">
        <v>320</v>
      </c>
      <c r="K256" s="63" t="s">
        <v>321</v>
      </c>
    </row>
    <row r="257" spans="1:12">
      <c r="A257" s="63">
        <v>1</v>
      </c>
      <c r="B257" s="63" t="s">
        <v>472</v>
      </c>
      <c r="C257" s="66">
        <v>14</v>
      </c>
      <c r="D257" s="66">
        <v>12</v>
      </c>
      <c r="E257" s="66">
        <v>0</v>
      </c>
      <c r="F257" s="66">
        <v>2</v>
      </c>
      <c r="G257" s="63">
        <v>523</v>
      </c>
      <c r="H257" s="67" t="s">
        <v>323</v>
      </c>
      <c r="I257" s="63">
        <v>386</v>
      </c>
      <c r="J257" s="63">
        <v>24</v>
      </c>
      <c r="K257" s="67" t="s">
        <v>323</v>
      </c>
      <c r="L257" s="63">
        <v>4</v>
      </c>
    </row>
    <row r="258" spans="1:12">
      <c r="A258" s="68">
        <v>2</v>
      </c>
      <c r="B258" s="63" t="s">
        <v>473</v>
      </c>
      <c r="C258" s="68">
        <v>14</v>
      </c>
      <c r="D258" s="68">
        <v>11</v>
      </c>
      <c r="E258" s="68">
        <v>1</v>
      </c>
      <c r="F258" s="68">
        <v>2</v>
      </c>
      <c r="G258" s="68">
        <v>479</v>
      </c>
      <c r="H258" s="63" t="s">
        <v>323</v>
      </c>
      <c r="I258" s="69">
        <v>356</v>
      </c>
      <c r="J258" s="68">
        <v>23</v>
      </c>
      <c r="K258" s="63" t="s">
        <v>323</v>
      </c>
      <c r="L258" s="69">
        <v>5</v>
      </c>
    </row>
    <row r="259" spans="1:12">
      <c r="A259" s="68">
        <v>3</v>
      </c>
      <c r="B259" s="63" t="s">
        <v>471</v>
      </c>
      <c r="C259" s="68">
        <v>14</v>
      </c>
      <c r="D259" s="68">
        <v>11</v>
      </c>
      <c r="E259" s="68">
        <v>1</v>
      </c>
      <c r="F259" s="68">
        <v>2</v>
      </c>
      <c r="G259" s="68">
        <v>494</v>
      </c>
      <c r="H259" s="63" t="s">
        <v>323</v>
      </c>
      <c r="I259" s="69">
        <v>410</v>
      </c>
      <c r="J259" s="68">
        <v>23</v>
      </c>
      <c r="K259" s="63" t="s">
        <v>323</v>
      </c>
      <c r="L259" s="69">
        <v>5</v>
      </c>
    </row>
    <row r="260" spans="1:12">
      <c r="A260" s="68">
        <v>4</v>
      </c>
      <c r="B260" s="63" t="s">
        <v>474</v>
      </c>
      <c r="C260" s="68">
        <v>14</v>
      </c>
      <c r="D260" s="68">
        <v>5</v>
      </c>
      <c r="E260" s="68">
        <v>2</v>
      </c>
      <c r="F260" s="68">
        <v>7</v>
      </c>
      <c r="G260" s="68">
        <v>455</v>
      </c>
      <c r="H260" s="63" t="s">
        <v>323</v>
      </c>
      <c r="I260" s="69">
        <v>479</v>
      </c>
      <c r="J260" s="68">
        <v>12</v>
      </c>
      <c r="K260" s="63" t="s">
        <v>323</v>
      </c>
      <c r="L260" s="69">
        <v>16</v>
      </c>
    </row>
    <row r="261" spans="1:12">
      <c r="A261" s="68">
        <v>5</v>
      </c>
      <c r="B261" s="63" t="s">
        <v>475</v>
      </c>
      <c r="C261" s="68">
        <v>14</v>
      </c>
      <c r="D261" s="68">
        <v>4</v>
      </c>
      <c r="E261" s="68">
        <v>0</v>
      </c>
      <c r="F261" s="68">
        <v>10</v>
      </c>
      <c r="G261" s="68">
        <v>391</v>
      </c>
      <c r="H261" s="63" t="s">
        <v>323</v>
      </c>
      <c r="I261" s="69">
        <v>453</v>
      </c>
      <c r="J261" s="68">
        <v>8</v>
      </c>
      <c r="K261" s="63" t="s">
        <v>323</v>
      </c>
      <c r="L261" s="69">
        <v>20</v>
      </c>
    </row>
    <row r="262" spans="1:12">
      <c r="A262" s="68">
        <v>6</v>
      </c>
      <c r="B262" s="63" t="s">
        <v>328</v>
      </c>
      <c r="C262" s="68">
        <v>14</v>
      </c>
      <c r="D262" s="68">
        <v>4</v>
      </c>
      <c r="E262" s="68">
        <v>0</v>
      </c>
      <c r="F262" s="68">
        <v>10</v>
      </c>
      <c r="G262" s="68">
        <v>364</v>
      </c>
      <c r="H262" s="63" t="s">
        <v>323</v>
      </c>
      <c r="I262" s="69">
        <v>458</v>
      </c>
      <c r="J262" s="68">
        <v>8</v>
      </c>
      <c r="K262" s="63" t="s">
        <v>323</v>
      </c>
      <c r="L262" s="69">
        <v>20</v>
      </c>
    </row>
    <row r="263" spans="1:12">
      <c r="A263" s="68">
        <v>7</v>
      </c>
      <c r="B263" s="63" t="s">
        <v>460</v>
      </c>
      <c r="C263" s="68">
        <v>14</v>
      </c>
      <c r="D263" s="68">
        <v>3</v>
      </c>
      <c r="E263" s="68">
        <v>1</v>
      </c>
      <c r="F263" s="68">
        <v>10</v>
      </c>
      <c r="G263" s="68">
        <v>372</v>
      </c>
      <c r="H263" s="63" t="s">
        <v>323</v>
      </c>
      <c r="I263" s="69">
        <v>452</v>
      </c>
      <c r="J263" s="68">
        <v>7</v>
      </c>
      <c r="K263" s="63" t="s">
        <v>323</v>
      </c>
      <c r="L263" s="69">
        <v>21</v>
      </c>
    </row>
    <row r="264" spans="1:12">
      <c r="A264" s="68">
        <v>8</v>
      </c>
      <c r="B264" s="63" t="s">
        <v>476</v>
      </c>
      <c r="C264" s="68">
        <v>14</v>
      </c>
      <c r="D264" s="68">
        <v>3</v>
      </c>
      <c r="E264" s="68">
        <v>1</v>
      </c>
      <c r="F264" s="68">
        <v>10</v>
      </c>
      <c r="G264" s="68">
        <v>459</v>
      </c>
      <c r="H264" s="63" t="s">
        <v>323</v>
      </c>
      <c r="I264" s="69">
        <v>543</v>
      </c>
      <c r="J264" s="68">
        <v>7</v>
      </c>
      <c r="K264" s="63" t="s">
        <v>323</v>
      </c>
      <c r="L264" s="69">
        <v>21</v>
      </c>
    </row>
    <row r="265" spans="1:12">
      <c r="A265" s="68"/>
      <c r="C265" s="68"/>
      <c r="D265" s="68"/>
      <c r="E265" s="68"/>
      <c r="F265" s="68"/>
      <c r="G265" s="68"/>
      <c r="I265" s="69"/>
      <c r="J265" s="68"/>
      <c r="L265" s="69"/>
    </row>
    <row r="266" spans="1:12">
      <c r="A266" s="63" t="s">
        <v>477</v>
      </c>
    </row>
    <row r="267" spans="1:12">
      <c r="A267" s="65"/>
      <c r="C267" s="63" t="s">
        <v>316</v>
      </c>
      <c r="D267" s="63" t="s">
        <v>317</v>
      </c>
      <c r="E267" s="63" t="s">
        <v>318</v>
      </c>
      <c r="F267" s="63" t="s">
        <v>319</v>
      </c>
      <c r="H267" s="63" t="s">
        <v>320</v>
      </c>
      <c r="K267" s="63" t="s">
        <v>321</v>
      </c>
    </row>
    <row r="268" spans="1:12">
      <c r="A268" s="63">
        <v>1</v>
      </c>
      <c r="B268" s="63" t="s">
        <v>408</v>
      </c>
      <c r="C268" s="66">
        <v>14</v>
      </c>
      <c r="D268" s="66">
        <v>11</v>
      </c>
      <c r="E268" s="66">
        <v>1</v>
      </c>
      <c r="F268" s="66">
        <v>2</v>
      </c>
      <c r="G268" s="63">
        <v>464</v>
      </c>
      <c r="H268" s="67" t="s">
        <v>323</v>
      </c>
      <c r="I268" s="63">
        <v>373</v>
      </c>
      <c r="J268" s="63">
        <v>23</v>
      </c>
      <c r="K268" s="67" t="s">
        <v>323</v>
      </c>
      <c r="L268" s="63">
        <v>5</v>
      </c>
    </row>
    <row r="269" spans="1:12">
      <c r="A269" s="68">
        <v>2</v>
      </c>
      <c r="B269" s="63" t="s">
        <v>341</v>
      </c>
      <c r="C269" s="68">
        <v>14</v>
      </c>
      <c r="D269" s="68">
        <v>10</v>
      </c>
      <c r="E269" s="68">
        <v>1</v>
      </c>
      <c r="F269" s="68">
        <v>3</v>
      </c>
      <c r="G269" s="68">
        <v>433</v>
      </c>
      <c r="H269" s="63" t="s">
        <v>323</v>
      </c>
      <c r="I269" s="69">
        <v>392</v>
      </c>
      <c r="J269" s="68">
        <v>21</v>
      </c>
      <c r="K269" s="63" t="s">
        <v>323</v>
      </c>
      <c r="L269" s="69">
        <v>7</v>
      </c>
    </row>
    <row r="270" spans="1:12">
      <c r="A270" s="68">
        <v>3</v>
      </c>
      <c r="B270" s="63" t="s">
        <v>414</v>
      </c>
      <c r="C270" s="68">
        <v>14</v>
      </c>
      <c r="D270" s="68">
        <v>9</v>
      </c>
      <c r="E270" s="68">
        <v>2</v>
      </c>
      <c r="F270" s="68">
        <v>3</v>
      </c>
      <c r="G270" s="68">
        <v>391</v>
      </c>
      <c r="H270" s="63" t="s">
        <v>323</v>
      </c>
      <c r="I270" s="69">
        <v>343</v>
      </c>
      <c r="J270" s="68">
        <v>20</v>
      </c>
      <c r="K270" s="63" t="s">
        <v>323</v>
      </c>
      <c r="L270" s="69">
        <v>8</v>
      </c>
    </row>
    <row r="271" spans="1:12">
      <c r="A271" s="68">
        <v>4</v>
      </c>
      <c r="B271" s="63" t="s">
        <v>377</v>
      </c>
      <c r="C271" s="68">
        <v>13</v>
      </c>
      <c r="D271" s="68">
        <v>6</v>
      </c>
      <c r="E271" s="68">
        <v>3</v>
      </c>
      <c r="F271" s="68">
        <v>4</v>
      </c>
      <c r="G271" s="68">
        <v>403</v>
      </c>
      <c r="H271" s="63" t="s">
        <v>323</v>
      </c>
      <c r="I271" s="69">
        <v>353</v>
      </c>
      <c r="J271" s="68">
        <v>15</v>
      </c>
      <c r="K271" s="63" t="s">
        <v>323</v>
      </c>
      <c r="L271" s="69">
        <v>11</v>
      </c>
    </row>
    <row r="272" spans="1:12">
      <c r="A272" s="68">
        <v>5</v>
      </c>
      <c r="B272" s="63" t="s">
        <v>478</v>
      </c>
      <c r="C272" s="68">
        <v>13</v>
      </c>
      <c r="D272" s="68">
        <v>4</v>
      </c>
      <c r="E272" s="68">
        <v>5</v>
      </c>
      <c r="F272" s="68">
        <v>4</v>
      </c>
      <c r="G272" s="68">
        <v>407</v>
      </c>
      <c r="H272" s="63" t="s">
        <v>323</v>
      </c>
      <c r="I272" s="69">
        <v>409</v>
      </c>
      <c r="J272" s="68">
        <v>13</v>
      </c>
      <c r="K272" s="63" t="s">
        <v>323</v>
      </c>
      <c r="L272" s="69">
        <v>13</v>
      </c>
    </row>
    <row r="273" spans="1:12">
      <c r="A273" s="68">
        <v>6</v>
      </c>
      <c r="B273" s="63" t="s">
        <v>425</v>
      </c>
      <c r="C273" s="68">
        <v>14</v>
      </c>
      <c r="D273" s="68">
        <v>4</v>
      </c>
      <c r="E273" s="68">
        <v>1</v>
      </c>
      <c r="F273" s="68">
        <v>9</v>
      </c>
      <c r="G273" s="68">
        <v>387</v>
      </c>
      <c r="H273" s="63" t="s">
        <v>323</v>
      </c>
      <c r="I273" s="69">
        <v>455</v>
      </c>
      <c r="J273" s="68">
        <v>9</v>
      </c>
      <c r="K273" s="63" t="s">
        <v>323</v>
      </c>
      <c r="L273" s="69">
        <v>19</v>
      </c>
    </row>
    <row r="274" spans="1:12">
      <c r="A274" s="68">
        <v>7</v>
      </c>
      <c r="B274" s="63" t="s">
        <v>455</v>
      </c>
      <c r="C274" s="68">
        <v>14</v>
      </c>
      <c r="D274" s="68">
        <v>2</v>
      </c>
      <c r="E274" s="68">
        <v>2</v>
      </c>
      <c r="F274" s="68">
        <v>10</v>
      </c>
      <c r="G274" s="68">
        <v>374</v>
      </c>
      <c r="H274" s="63" t="s">
        <v>323</v>
      </c>
      <c r="I274" s="69">
        <v>401</v>
      </c>
      <c r="J274" s="68">
        <v>6</v>
      </c>
      <c r="K274" s="63" t="s">
        <v>323</v>
      </c>
      <c r="L274" s="69">
        <v>22</v>
      </c>
    </row>
    <row r="275" spans="1:12">
      <c r="A275" s="68">
        <v>8</v>
      </c>
      <c r="B275" s="63" t="s">
        <v>364</v>
      </c>
      <c r="C275" s="68">
        <v>14</v>
      </c>
      <c r="D275" s="68">
        <v>1</v>
      </c>
      <c r="E275" s="68">
        <v>1</v>
      </c>
      <c r="F275" s="68">
        <v>12</v>
      </c>
      <c r="G275" s="68">
        <v>331</v>
      </c>
      <c r="H275" s="63" t="s">
        <v>323</v>
      </c>
      <c r="I275" s="69">
        <v>464</v>
      </c>
      <c r="J275" s="68">
        <v>3</v>
      </c>
      <c r="K275" s="63" t="s">
        <v>323</v>
      </c>
      <c r="L275" s="69">
        <v>25</v>
      </c>
    </row>
    <row r="276" spans="1:12">
      <c r="A276" s="68"/>
      <c r="C276" s="68"/>
      <c r="D276" s="68"/>
      <c r="E276" s="68"/>
      <c r="F276" s="68"/>
      <c r="G276" s="68"/>
      <c r="I276" s="69"/>
      <c r="J276" s="68"/>
      <c r="L276" s="69"/>
    </row>
    <row r="277" spans="1:12">
      <c r="A277" s="63" t="s">
        <v>479</v>
      </c>
    </row>
    <row r="278" spans="1:12">
      <c r="A278" s="65"/>
      <c r="C278" s="63" t="s">
        <v>316</v>
      </c>
      <c r="D278" s="63" t="s">
        <v>317</v>
      </c>
      <c r="E278" s="63" t="s">
        <v>318</v>
      </c>
      <c r="F278" s="63" t="s">
        <v>319</v>
      </c>
      <c r="H278" s="63" t="s">
        <v>320</v>
      </c>
      <c r="K278" s="63" t="s">
        <v>321</v>
      </c>
    </row>
    <row r="279" spans="1:12">
      <c r="A279" s="63">
        <v>1</v>
      </c>
      <c r="B279" s="63" t="s">
        <v>480</v>
      </c>
      <c r="C279" s="66">
        <v>13</v>
      </c>
      <c r="D279" s="66">
        <v>13</v>
      </c>
      <c r="E279" s="66">
        <v>0</v>
      </c>
      <c r="F279" s="66">
        <v>0</v>
      </c>
      <c r="G279" s="63">
        <v>454</v>
      </c>
      <c r="H279" s="67" t="s">
        <v>323</v>
      </c>
      <c r="I279" s="63">
        <v>290</v>
      </c>
      <c r="J279" s="63">
        <v>26</v>
      </c>
      <c r="K279" s="67" t="s">
        <v>323</v>
      </c>
      <c r="L279" s="63">
        <v>0</v>
      </c>
    </row>
    <row r="280" spans="1:12">
      <c r="A280" s="68">
        <v>2</v>
      </c>
      <c r="B280" s="63" t="s">
        <v>481</v>
      </c>
      <c r="C280" s="68">
        <v>14</v>
      </c>
      <c r="D280" s="68">
        <v>11</v>
      </c>
      <c r="E280" s="68">
        <v>0</v>
      </c>
      <c r="F280" s="68">
        <v>3</v>
      </c>
      <c r="G280" s="68">
        <v>466</v>
      </c>
      <c r="H280" s="63" t="s">
        <v>323</v>
      </c>
      <c r="I280" s="69">
        <v>333</v>
      </c>
      <c r="J280" s="68">
        <v>22</v>
      </c>
      <c r="K280" s="63" t="s">
        <v>323</v>
      </c>
      <c r="L280" s="69">
        <v>6</v>
      </c>
    </row>
    <row r="281" spans="1:12">
      <c r="A281" s="68">
        <v>3</v>
      </c>
      <c r="B281" s="63" t="s">
        <v>332</v>
      </c>
      <c r="C281" s="68">
        <v>14</v>
      </c>
      <c r="D281" s="68">
        <v>9</v>
      </c>
      <c r="E281" s="68">
        <v>0</v>
      </c>
      <c r="F281" s="68">
        <v>5</v>
      </c>
      <c r="G281" s="68">
        <v>450</v>
      </c>
      <c r="H281" s="63" t="s">
        <v>323</v>
      </c>
      <c r="I281" s="69">
        <v>417</v>
      </c>
      <c r="J281" s="68">
        <v>18</v>
      </c>
      <c r="K281" s="63" t="s">
        <v>323</v>
      </c>
      <c r="L281" s="69">
        <v>10</v>
      </c>
    </row>
    <row r="282" spans="1:12">
      <c r="A282" s="68">
        <v>4</v>
      </c>
      <c r="B282" s="63" t="s">
        <v>378</v>
      </c>
      <c r="C282" s="68">
        <v>14</v>
      </c>
      <c r="D282" s="68">
        <v>8</v>
      </c>
      <c r="E282" s="68">
        <v>1</v>
      </c>
      <c r="F282" s="68">
        <v>5</v>
      </c>
      <c r="G282" s="68">
        <v>365</v>
      </c>
      <c r="H282" s="63" t="s">
        <v>323</v>
      </c>
      <c r="I282" s="69">
        <v>389</v>
      </c>
      <c r="J282" s="68">
        <v>17</v>
      </c>
      <c r="K282" s="63" t="s">
        <v>323</v>
      </c>
      <c r="L282" s="69">
        <v>11</v>
      </c>
    </row>
    <row r="283" spans="1:12">
      <c r="A283" s="68">
        <v>5</v>
      </c>
      <c r="B283" s="63" t="s">
        <v>331</v>
      </c>
      <c r="C283" s="68">
        <v>14</v>
      </c>
      <c r="D283" s="68">
        <v>6</v>
      </c>
      <c r="E283" s="68">
        <v>0</v>
      </c>
      <c r="F283" s="68">
        <v>8</v>
      </c>
      <c r="G283" s="68">
        <v>379</v>
      </c>
      <c r="H283" s="63" t="s">
        <v>323</v>
      </c>
      <c r="I283" s="69">
        <v>384</v>
      </c>
      <c r="J283" s="68">
        <v>12</v>
      </c>
      <c r="K283" s="63" t="s">
        <v>323</v>
      </c>
      <c r="L283" s="69">
        <v>16</v>
      </c>
    </row>
    <row r="284" spans="1:12">
      <c r="A284" s="68">
        <v>6</v>
      </c>
      <c r="B284" s="63" t="s">
        <v>482</v>
      </c>
      <c r="C284" s="68">
        <v>14</v>
      </c>
      <c r="D284" s="68">
        <v>3</v>
      </c>
      <c r="E284" s="68">
        <v>2</v>
      </c>
      <c r="F284" s="68">
        <v>9</v>
      </c>
      <c r="G284" s="68">
        <v>324</v>
      </c>
      <c r="H284" s="63" t="s">
        <v>323</v>
      </c>
      <c r="I284" s="69">
        <v>382</v>
      </c>
      <c r="J284" s="68">
        <v>8</v>
      </c>
      <c r="K284" s="63" t="s">
        <v>323</v>
      </c>
      <c r="L284" s="69">
        <v>20</v>
      </c>
    </row>
    <row r="285" spans="1:12">
      <c r="A285" s="68">
        <v>7</v>
      </c>
      <c r="B285" s="63" t="s">
        <v>418</v>
      </c>
      <c r="C285" s="68">
        <v>13</v>
      </c>
      <c r="D285" s="68">
        <v>1</v>
      </c>
      <c r="E285" s="68">
        <v>2</v>
      </c>
      <c r="F285" s="68">
        <v>10</v>
      </c>
      <c r="G285" s="68">
        <v>341</v>
      </c>
      <c r="H285" s="63" t="s">
        <v>323</v>
      </c>
      <c r="I285" s="69">
        <v>404</v>
      </c>
      <c r="J285" s="68">
        <v>4</v>
      </c>
      <c r="K285" s="63" t="s">
        <v>323</v>
      </c>
      <c r="L285" s="69">
        <v>22</v>
      </c>
    </row>
    <row r="286" spans="1:12">
      <c r="A286" s="68">
        <v>8</v>
      </c>
      <c r="B286" s="63" t="s">
        <v>469</v>
      </c>
      <c r="C286" s="68">
        <v>14</v>
      </c>
      <c r="D286" s="68">
        <v>1</v>
      </c>
      <c r="E286" s="68">
        <v>1</v>
      </c>
      <c r="F286" s="68">
        <v>12</v>
      </c>
      <c r="G286" s="68">
        <v>245</v>
      </c>
      <c r="H286" s="63" t="s">
        <v>323</v>
      </c>
      <c r="I286" s="69">
        <v>425</v>
      </c>
      <c r="J286" s="68">
        <v>3</v>
      </c>
      <c r="K286" s="63" t="s">
        <v>323</v>
      </c>
      <c r="L286" s="69">
        <v>25</v>
      </c>
    </row>
    <row r="287" spans="1:12">
      <c r="A287" s="68"/>
      <c r="C287" s="68"/>
      <c r="D287" s="68"/>
      <c r="E287" s="68"/>
      <c r="F287" s="68"/>
      <c r="G287" s="68"/>
      <c r="I287" s="69"/>
      <c r="J287" s="68"/>
      <c r="L287" s="69"/>
    </row>
    <row r="288" spans="1:12">
      <c r="A288" s="68" t="s">
        <v>483</v>
      </c>
      <c r="C288" s="68"/>
      <c r="D288" s="68"/>
      <c r="E288" s="68"/>
      <c r="F288" s="68"/>
      <c r="G288" s="68"/>
      <c r="I288" s="69"/>
      <c r="J288" s="68"/>
      <c r="L288" s="69"/>
    </row>
    <row r="289" spans="1:12">
      <c r="C289" s="63" t="s">
        <v>316</v>
      </c>
      <c r="D289" s="63" t="s">
        <v>317</v>
      </c>
      <c r="E289" s="63" t="s">
        <v>318</v>
      </c>
      <c r="F289" s="63" t="s">
        <v>319</v>
      </c>
      <c r="H289" s="63" t="s">
        <v>320</v>
      </c>
      <c r="K289" s="63" t="s">
        <v>321</v>
      </c>
    </row>
    <row r="290" spans="1:12">
      <c r="A290" s="65">
        <v>1</v>
      </c>
      <c r="B290" s="63" t="s">
        <v>328</v>
      </c>
      <c r="C290" s="63">
        <v>16</v>
      </c>
      <c r="D290" s="63">
        <v>16</v>
      </c>
      <c r="E290" s="63">
        <v>0</v>
      </c>
      <c r="F290" s="63">
        <v>0</v>
      </c>
      <c r="G290" s="63">
        <v>513</v>
      </c>
      <c r="H290" s="63" t="s">
        <v>323</v>
      </c>
      <c r="I290" s="63">
        <v>370</v>
      </c>
      <c r="J290" s="63">
        <v>32</v>
      </c>
      <c r="K290" s="63" t="s">
        <v>323</v>
      </c>
      <c r="L290" s="63">
        <v>0</v>
      </c>
    </row>
    <row r="291" spans="1:12">
      <c r="A291" s="63">
        <v>2</v>
      </c>
      <c r="B291" s="63" t="s">
        <v>379</v>
      </c>
      <c r="C291" s="66">
        <v>16</v>
      </c>
      <c r="D291" s="66">
        <v>11</v>
      </c>
      <c r="E291" s="66">
        <v>0</v>
      </c>
      <c r="F291" s="66">
        <v>5</v>
      </c>
      <c r="G291" s="63">
        <v>454</v>
      </c>
      <c r="H291" s="67" t="s">
        <v>323</v>
      </c>
      <c r="I291" s="63">
        <v>419</v>
      </c>
      <c r="J291" s="63">
        <v>22</v>
      </c>
      <c r="K291" s="67" t="s">
        <v>323</v>
      </c>
      <c r="L291" s="63">
        <v>10</v>
      </c>
    </row>
    <row r="292" spans="1:12">
      <c r="A292" s="68">
        <v>3</v>
      </c>
      <c r="B292" s="63" t="s">
        <v>446</v>
      </c>
      <c r="C292" s="68">
        <v>16</v>
      </c>
      <c r="D292" s="68">
        <v>10</v>
      </c>
      <c r="E292" s="68">
        <v>0</v>
      </c>
      <c r="F292" s="68">
        <v>6</v>
      </c>
      <c r="G292" s="68">
        <v>574</v>
      </c>
      <c r="H292" s="63" t="s">
        <v>323</v>
      </c>
      <c r="I292" s="69">
        <v>538</v>
      </c>
      <c r="J292" s="68">
        <v>20</v>
      </c>
      <c r="K292" s="63" t="s">
        <v>323</v>
      </c>
      <c r="L292" s="69">
        <v>12</v>
      </c>
    </row>
    <row r="293" spans="1:12">
      <c r="A293" s="68">
        <v>4</v>
      </c>
      <c r="B293" s="63" t="s">
        <v>453</v>
      </c>
      <c r="C293" s="68">
        <v>15</v>
      </c>
      <c r="D293" s="68">
        <v>8</v>
      </c>
      <c r="E293" s="68">
        <v>1</v>
      </c>
      <c r="F293" s="68">
        <v>6</v>
      </c>
      <c r="G293" s="68">
        <v>422</v>
      </c>
      <c r="H293" s="63" t="s">
        <v>323</v>
      </c>
      <c r="I293" s="69">
        <v>415</v>
      </c>
      <c r="J293" s="68">
        <v>17</v>
      </c>
      <c r="K293" s="63" t="s">
        <v>323</v>
      </c>
      <c r="L293" s="69">
        <v>13</v>
      </c>
    </row>
    <row r="294" spans="1:12">
      <c r="A294" s="68">
        <v>5</v>
      </c>
      <c r="B294" s="63" t="s">
        <v>455</v>
      </c>
      <c r="C294" s="68">
        <v>16</v>
      </c>
      <c r="D294" s="68">
        <v>6</v>
      </c>
      <c r="E294" s="68">
        <v>1</v>
      </c>
      <c r="F294" s="68">
        <v>9</v>
      </c>
      <c r="G294" s="68">
        <v>401</v>
      </c>
      <c r="H294" s="63" t="s">
        <v>323</v>
      </c>
      <c r="I294" s="69">
        <v>460</v>
      </c>
      <c r="J294" s="68">
        <v>13</v>
      </c>
      <c r="K294" s="63" t="s">
        <v>323</v>
      </c>
      <c r="L294" s="69">
        <v>19</v>
      </c>
    </row>
    <row r="295" spans="1:12">
      <c r="A295" s="68">
        <v>6</v>
      </c>
      <c r="B295" s="63" t="s">
        <v>484</v>
      </c>
      <c r="C295" s="68">
        <v>16</v>
      </c>
      <c r="D295" s="68">
        <v>5</v>
      </c>
      <c r="E295" s="68">
        <v>2</v>
      </c>
      <c r="F295" s="68">
        <v>9</v>
      </c>
      <c r="G295" s="68">
        <v>478</v>
      </c>
      <c r="H295" s="63" t="s">
        <v>323</v>
      </c>
      <c r="I295" s="69">
        <v>521</v>
      </c>
      <c r="J295" s="68">
        <v>12</v>
      </c>
      <c r="K295" s="63" t="s">
        <v>323</v>
      </c>
      <c r="L295" s="69">
        <v>20</v>
      </c>
    </row>
    <row r="296" spans="1:12">
      <c r="A296" s="68">
        <v>7</v>
      </c>
      <c r="B296" s="63" t="s">
        <v>331</v>
      </c>
      <c r="C296" s="68">
        <v>15</v>
      </c>
      <c r="D296" s="68">
        <v>5</v>
      </c>
      <c r="E296" s="68">
        <v>0</v>
      </c>
      <c r="F296" s="68">
        <v>10</v>
      </c>
      <c r="G296" s="68">
        <v>380</v>
      </c>
      <c r="H296" s="63" t="s">
        <v>323</v>
      </c>
      <c r="I296" s="69">
        <v>396</v>
      </c>
      <c r="J296" s="68">
        <v>10</v>
      </c>
      <c r="K296" s="63" t="s">
        <v>323</v>
      </c>
      <c r="L296" s="69">
        <v>20</v>
      </c>
    </row>
    <row r="297" spans="1:12">
      <c r="A297" s="68">
        <v>8</v>
      </c>
      <c r="B297" s="63" t="s">
        <v>387</v>
      </c>
      <c r="C297" s="68">
        <v>16</v>
      </c>
      <c r="D297" s="68">
        <v>3</v>
      </c>
      <c r="E297" s="68">
        <v>2</v>
      </c>
      <c r="F297" s="68">
        <v>11</v>
      </c>
      <c r="G297" s="68">
        <v>406</v>
      </c>
      <c r="H297" s="63" t="s">
        <v>323</v>
      </c>
      <c r="I297" s="69">
        <v>477</v>
      </c>
      <c r="J297" s="68">
        <v>8</v>
      </c>
      <c r="K297" s="63" t="s">
        <v>323</v>
      </c>
      <c r="L297" s="69">
        <v>24</v>
      </c>
    </row>
    <row r="298" spans="1:12">
      <c r="A298" s="68">
        <v>9</v>
      </c>
      <c r="B298" s="63" t="s">
        <v>485</v>
      </c>
      <c r="C298" s="68">
        <v>16</v>
      </c>
      <c r="D298" s="68">
        <v>3</v>
      </c>
      <c r="E298" s="68">
        <v>2</v>
      </c>
      <c r="F298" s="68">
        <v>11</v>
      </c>
      <c r="G298" s="68">
        <v>448</v>
      </c>
      <c r="H298" s="63" t="s">
        <v>323</v>
      </c>
      <c r="I298" s="69">
        <v>480</v>
      </c>
      <c r="J298" s="68">
        <v>8</v>
      </c>
      <c r="K298" s="63" t="s">
        <v>323</v>
      </c>
      <c r="L298" s="69">
        <v>24</v>
      </c>
    </row>
    <row r="299" spans="1:12">
      <c r="A299" s="68"/>
      <c r="C299" s="68"/>
      <c r="D299" s="68"/>
      <c r="E299" s="68"/>
      <c r="F299" s="68"/>
      <c r="G299" s="68"/>
      <c r="I299" s="69"/>
      <c r="J299" s="68"/>
      <c r="L299" s="69"/>
    </row>
    <row r="300" spans="1:12">
      <c r="A300" s="68" t="s">
        <v>1733</v>
      </c>
      <c r="C300" s="68"/>
      <c r="D300" s="68"/>
      <c r="E300" s="68"/>
      <c r="F300" s="68"/>
      <c r="G300" s="68"/>
      <c r="I300" s="69"/>
      <c r="J300" s="68"/>
      <c r="L300" s="69"/>
    </row>
    <row r="301" spans="1:12">
      <c r="C301" s="63" t="s">
        <v>316</v>
      </c>
      <c r="D301" s="63" t="s">
        <v>317</v>
      </c>
      <c r="E301" s="63" t="s">
        <v>318</v>
      </c>
      <c r="F301" s="63" t="s">
        <v>319</v>
      </c>
      <c r="H301" s="63" t="s">
        <v>320</v>
      </c>
      <c r="K301" s="63" t="s">
        <v>321</v>
      </c>
    </row>
    <row r="302" spans="1:12">
      <c r="A302" s="65">
        <v>1</v>
      </c>
      <c r="B302" s="63" t="s">
        <v>331</v>
      </c>
      <c r="C302" s="63">
        <v>1</v>
      </c>
      <c r="D302" s="63">
        <v>1</v>
      </c>
      <c r="E302" s="63">
        <v>0</v>
      </c>
      <c r="F302" s="63">
        <v>0</v>
      </c>
      <c r="G302" s="63">
        <v>29</v>
      </c>
      <c r="H302" s="63" t="s">
        <v>323</v>
      </c>
      <c r="I302" s="63">
        <v>25</v>
      </c>
      <c r="J302" s="63">
        <v>2</v>
      </c>
      <c r="K302" s="63" t="s">
        <v>323</v>
      </c>
      <c r="L302" s="63">
        <v>0</v>
      </c>
    </row>
    <row r="303" spans="1:12">
      <c r="A303" s="63">
        <v>2</v>
      </c>
      <c r="B303" s="63" t="s">
        <v>491</v>
      </c>
      <c r="C303" s="66">
        <v>1</v>
      </c>
      <c r="D303" s="66">
        <v>0</v>
      </c>
      <c r="E303" s="66">
        <v>0</v>
      </c>
      <c r="F303" s="66">
        <v>1</v>
      </c>
      <c r="G303" s="63">
        <v>25</v>
      </c>
      <c r="H303" s="67" t="s">
        <v>323</v>
      </c>
      <c r="I303" s="63">
        <v>29</v>
      </c>
      <c r="J303" s="63">
        <v>0</v>
      </c>
      <c r="K303" s="67" t="s">
        <v>323</v>
      </c>
      <c r="L303" s="63">
        <v>2</v>
      </c>
    </row>
    <row r="304" spans="1:12">
      <c r="A304" s="68"/>
      <c r="C304" s="68"/>
      <c r="D304" s="68"/>
      <c r="E304" s="68"/>
      <c r="F304" s="68"/>
      <c r="G304" s="68"/>
      <c r="I304" s="69"/>
      <c r="J304" s="68"/>
      <c r="L304" s="69"/>
    </row>
    <row r="305" spans="1:12">
      <c r="A305" s="68" t="s">
        <v>486</v>
      </c>
      <c r="C305" s="68"/>
      <c r="D305" s="68"/>
      <c r="E305" s="68"/>
      <c r="F305" s="68"/>
      <c r="G305" s="68"/>
      <c r="I305" s="69"/>
      <c r="J305" s="68"/>
      <c r="L305" s="69"/>
    </row>
    <row r="306" spans="1:12">
      <c r="A306" s="68"/>
      <c r="C306" s="68" t="s">
        <v>316</v>
      </c>
      <c r="D306" s="68" t="s">
        <v>317</v>
      </c>
      <c r="E306" s="68" t="s">
        <v>318</v>
      </c>
      <c r="F306" s="68" t="s">
        <v>319</v>
      </c>
      <c r="G306" s="68"/>
      <c r="H306" s="63" t="s">
        <v>320</v>
      </c>
      <c r="I306" s="69"/>
      <c r="J306" s="68"/>
      <c r="K306" s="63" t="s">
        <v>321</v>
      </c>
      <c r="L306" s="69"/>
    </row>
    <row r="307" spans="1:12">
      <c r="A307" s="68">
        <v>1</v>
      </c>
      <c r="B307" s="63" t="s">
        <v>331</v>
      </c>
      <c r="C307" s="68">
        <v>16</v>
      </c>
      <c r="D307" s="68">
        <v>13</v>
      </c>
      <c r="E307" s="68">
        <v>1</v>
      </c>
      <c r="F307" s="68">
        <v>2</v>
      </c>
      <c r="G307" s="68">
        <v>454</v>
      </c>
      <c r="H307" s="63" t="s">
        <v>323</v>
      </c>
      <c r="I307" s="69">
        <v>362</v>
      </c>
      <c r="J307" s="68">
        <v>27</v>
      </c>
      <c r="K307" s="63" t="s">
        <v>323</v>
      </c>
      <c r="L307" s="69">
        <v>5</v>
      </c>
    </row>
    <row r="308" spans="1:12">
      <c r="A308" s="68">
        <v>2</v>
      </c>
      <c r="B308" s="63" t="s">
        <v>428</v>
      </c>
      <c r="C308" s="68">
        <v>16</v>
      </c>
      <c r="D308" s="68">
        <v>12</v>
      </c>
      <c r="E308" s="68">
        <v>2</v>
      </c>
      <c r="F308" s="68">
        <v>2</v>
      </c>
      <c r="G308" s="68">
        <v>422</v>
      </c>
      <c r="H308" s="63" t="s">
        <v>323</v>
      </c>
      <c r="I308" s="69">
        <v>328</v>
      </c>
      <c r="J308" s="68">
        <v>26</v>
      </c>
      <c r="K308" s="63" t="s">
        <v>323</v>
      </c>
      <c r="L308" s="69">
        <v>6</v>
      </c>
    </row>
    <row r="309" spans="1:12">
      <c r="A309" s="68">
        <v>3</v>
      </c>
      <c r="B309" s="63" t="s">
        <v>379</v>
      </c>
      <c r="C309" s="68">
        <v>16</v>
      </c>
      <c r="D309" s="68">
        <v>10</v>
      </c>
      <c r="E309" s="68">
        <v>1</v>
      </c>
      <c r="F309" s="68">
        <v>5</v>
      </c>
      <c r="G309" s="68">
        <v>393</v>
      </c>
      <c r="H309" s="63" t="s">
        <v>323</v>
      </c>
      <c r="I309" s="69">
        <v>331</v>
      </c>
      <c r="J309" s="68">
        <v>21</v>
      </c>
      <c r="K309" s="63" t="s">
        <v>323</v>
      </c>
      <c r="L309" s="69">
        <v>11</v>
      </c>
    </row>
    <row r="310" spans="1:12">
      <c r="A310" s="68">
        <v>4</v>
      </c>
      <c r="B310" s="63" t="s">
        <v>333</v>
      </c>
      <c r="C310" s="68">
        <v>16</v>
      </c>
      <c r="D310" s="68">
        <v>8</v>
      </c>
      <c r="E310" s="68">
        <v>2</v>
      </c>
      <c r="F310" s="68">
        <v>6</v>
      </c>
      <c r="G310" s="68">
        <v>403</v>
      </c>
      <c r="H310" s="63" t="s">
        <v>323</v>
      </c>
      <c r="I310" s="69">
        <v>394</v>
      </c>
      <c r="J310" s="68">
        <v>18</v>
      </c>
      <c r="K310" s="63" t="s">
        <v>323</v>
      </c>
      <c r="L310" s="69">
        <v>14</v>
      </c>
    </row>
    <row r="311" spans="1:12">
      <c r="A311" s="68">
        <v>5</v>
      </c>
      <c r="B311" s="63" t="s">
        <v>488</v>
      </c>
      <c r="C311" s="68">
        <v>16</v>
      </c>
      <c r="D311" s="68">
        <v>6</v>
      </c>
      <c r="E311" s="68">
        <v>0</v>
      </c>
      <c r="F311" s="68">
        <v>10</v>
      </c>
      <c r="G311" s="68">
        <v>379</v>
      </c>
      <c r="H311" s="63" t="s">
        <v>323</v>
      </c>
      <c r="I311" s="69">
        <v>392</v>
      </c>
      <c r="J311" s="68">
        <v>12</v>
      </c>
      <c r="K311" s="63" t="s">
        <v>323</v>
      </c>
      <c r="L311" s="69">
        <v>20</v>
      </c>
    </row>
    <row r="312" spans="1:12">
      <c r="A312" s="68">
        <v>6</v>
      </c>
      <c r="B312" s="63" t="s">
        <v>487</v>
      </c>
      <c r="C312" s="68">
        <v>16</v>
      </c>
      <c r="D312" s="68">
        <v>6</v>
      </c>
      <c r="E312" s="68">
        <v>0</v>
      </c>
      <c r="F312" s="68">
        <v>10</v>
      </c>
      <c r="G312" s="68">
        <v>354</v>
      </c>
      <c r="H312" s="63" t="s">
        <v>323</v>
      </c>
      <c r="I312" s="69">
        <v>389</v>
      </c>
      <c r="J312" s="68">
        <v>12</v>
      </c>
      <c r="K312" s="63" t="s">
        <v>323</v>
      </c>
      <c r="L312" s="69">
        <v>20</v>
      </c>
    </row>
    <row r="313" spans="1:12">
      <c r="A313" s="63">
        <v>7</v>
      </c>
      <c r="B313" s="63" t="s">
        <v>352</v>
      </c>
      <c r="C313" s="63">
        <v>16</v>
      </c>
      <c r="D313" s="63">
        <v>4</v>
      </c>
      <c r="E313" s="63">
        <v>3</v>
      </c>
      <c r="F313" s="63">
        <v>9</v>
      </c>
      <c r="G313" s="63">
        <v>354</v>
      </c>
      <c r="H313" s="63" t="s">
        <v>323</v>
      </c>
      <c r="I313" s="63">
        <v>409</v>
      </c>
      <c r="J313" s="63">
        <v>11</v>
      </c>
      <c r="K313" s="63" t="s">
        <v>323</v>
      </c>
      <c r="L313" s="63">
        <v>21</v>
      </c>
    </row>
    <row r="314" spans="1:12">
      <c r="A314" s="65">
        <v>8</v>
      </c>
      <c r="B314" s="63" t="s">
        <v>335</v>
      </c>
      <c r="C314" s="63">
        <v>16</v>
      </c>
      <c r="D314" s="63">
        <v>4</v>
      </c>
      <c r="E314" s="63">
        <v>1</v>
      </c>
      <c r="F314" s="63">
        <v>11</v>
      </c>
      <c r="G314" s="63">
        <v>363</v>
      </c>
      <c r="H314" s="63" t="s">
        <v>323</v>
      </c>
      <c r="I314" s="63">
        <v>417</v>
      </c>
      <c r="J314" s="63">
        <v>9</v>
      </c>
      <c r="K314" s="63" t="s">
        <v>323</v>
      </c>
      <c r="L314" s="63">
        <v>23</v>
      </c>
    </row>
    <row r="315" spans="1:12">
      <c r="A315" s="63">
        <v>9</v>
      </c>
      <c r="B315" s="63" t="s">
        <v>489</v>
      </c>
      <c r="C315" s="66">
        <v>16</v>
      </c>
      <c r="D315" s="66">
        <v>3</v>
      </c>
      <c r="E315" s="66">
        <v>2</v>
      </c>
      <c r="F315" s="66">
        <v>11</v>
      </c>
      <c r="G315" s="63">
        <v>307</v>
      </c>
      <c r="H315" s="67" t="s">
        <v>323</v>
      </c>
      <c r="I315" s="63">
        <v>407</v>
      </c>
      <c r="J315" s="63">
        <v>8</v>
      </c>
      <c r="K315" s="67" t="s">
        <v>323</v>
      </c>
      <c r="L315" s="63">
        <v>24</v>
      </c>
    </row>
    <row r="316" spans="1:12">
      <c r="A316" s="68"/>
      <c r="C316" s="68"/>
      <c r="D316" s="68"/>
      <c r="E316" s="68"/>
      <c r="F316" s="68"/>
      <c r="G316" s="68"/>
      <c r="I316" s="69"/>
      <c r="J316" s="68"/>
      <c r="L316" s="69"/>
    </row>
    <row r="317" spans="1:12">
      <c r="A317" s="68" t="s">
        <v>490</v>
      </c>
      <c r="C317" s="68"/>
      <c r="D317" s="68"/>
      <c r="E317" s="68"/>
      <c r="F317" s="68"/>
      <c r="G317" s="68"/>
      <c r="I317" s="69"/>
      <c r="J317" s="68"/>
      <c r="L317" s="69"/>
    </row>
    <row r="318" spans="1:12">
      <c r="A318" s="68"/>
      <c r="C318" s="68" t="s">
        <v>316</v>
      </c>
      <c r="D318" s="68" t="s">
        <v>317</v>
      </c>
      <c r="E318" s="68" t="s">
        <v>318</v>
      </c>
      <c r="F318" s="68" t="s">
        <v>319</v>
      </c>
      <c r="G318" s="68"/>
      <c r="H318" s="63" t="s">
        <v>320</v>
      </c>
      <c r="I318" s="69"/>
      <c r="J318" s="68"/>
      <c r="K318" s="63" t="s">
        <v>321</v>
      </c>
      <c r="L318" s="69"/>
    </row>
    <row r="319" spans="1:12">
      <c r="A319" s="68">
        <v>1</v>
      </c>
      <c r="B319" s="63" t="s">
        <v>491</v>
      </c>
      <c r="C319" s="68">
        <v>16</v>
      </c>
      <c r="D319" s="68">
        <v>12</v>
      </c>
      <c r="E319" s="68">
        <v>2</v>
      </c>
      <c r="F319" s="68">
        <v>2</v>
      </c>
      <c r="G319" s="68">
        <v>407</v>
      </c>
      <c r="H319" s="63" t="s">
        <v>323</v>
      </c>
      <c r="I319" s="69">
        <v>351</v>
      </c>
      <c r="J319" s="68">
        <v>26</v>
      </c>
      <c r="K319" s="63" t="s">
        <v>323</v>
      </c>
      <c r="L319" s="69">
        <v>6</v>
      </c>
    </row>
    <row r="320" spans="1:12">
      <c r="A320" s="68">
        <v>2</v>
      </c>
      <c r="B320" s="63" t="s">
        <v>473</v>
      </c>
      <c r="C320" s="68">
        <v>16</v>
      </c>
      <c r="D320" s="68">
        <v>11</v>
      </c>
      <c r="E320" s="68">
        <v>0</v>
      </c>
      <c r="F320" s="68">
        <v>5</v>
      </c>
      <c r="G320" s="68">
        <v>380</v>
      </c>
      <c r="H320" s="63" t="s">
        <v>323</v>
      </c>
      <c r="I320" s="69">
        <v>328</v>
      </c>
      <c r="J320" s="68">
        <v>22</v>
      </c>
      <c r="K320" s="63" t="s">
        <v>323</v>
      </c>
      <c r="L320" s="69">
        <v>10</v>
      </c>
    </row>
    <row r="321" spans="1:12">
      <c r="A321" s="68">
        <v>3</v>
      </c>
      <c r="B321" s="63" t="s">
        <v>328</v>
      </c>
      <c r="C321" s="68">
        <v>16</v>
      </c>
      <c r="D321" s="68">
        <v>9</v>
      </c>
      <c r="E321" s="68">
        <v>2</v>
      </c>
      <c r="F321" s="68">
        <v>5</v>
      </c>
      <c r="G321" s="68">
        <v>400</v>
      </c>
      <c r="H321" s="63" t="s">
        <v>323</v>
      </c>
      <c r="I321" s="69">
        <v>333</v>
      </c>
      <c r="J321" s="68">
        <v>20</v>
      </c>
      <c r="K321" s="63" t="s">
        <v>323</v>
      </c>
      <c r="L321" s="69">
        <v>12</v>
      </c>
    </row>
    <row r="322" spans="1:12">
      <c r="A322" s="68">
        <v>4</v>
      </c>
      <c r="B322" s="63" t="s">
        <v>339</v>
      </c>
      <c r="C322" s="68">
        <v>16</v>
      </c>
      <c r="D322" s="68">
        <v>9</v>
      </c>
      <c r="E322" s="68">
        <v>1</v>
      </c>
      <c r="F322" s="68">
        <v>6</v>
      </c>
      <c r="G322" s="68">
        <v>403</v>
      </c>
      <c r="H322" s="63" t="s">
        <v>323</v>
      </c>
      <c r="I322" s="69">
        <v>383</v>
      </c>
      <c r="J322" s="68">
        <v>19</v>
      </c>
      <c r="K322" s="63" t="s">
        <v>323</v>
      </c>
      <c r="L322" s="69">
        <v>13</v>
      </c>
    </row>
    <row r="323" spans="1:12">
      <c r="A323" s="68">
        <v>5</v>
      </c>
      <c r="B323" s="63" t="s">
        <v>447</v>
      </c>
      <c r="C323" s="68">
        <v>16</v>
      </c>
      <c r="D323" s="68">
        <v>8</v>
      </c>
      <c r="E323" s="68">
        <v>1</v>
      </c>
      <c r="F323" s="68">
        <v>7</v>
      </c>
      <c r="G323" s="68">
        <v>334</v>
      </c>
      <c r="H323" s="63" t="s">
        <v>323</v>
      </c>
      <c r="I323" s="69">
        <v>322</v>
      </c>
      <c r="J323" s="68">
        <v>17</v>
      </c>
      <c r="K323" s="63" t="s">
        <v>323</v>
      </c>
      <c r="L323" s="69">
        <v>15</v>
      </c>
    </row>
    <row r="324" spans="1:12">
      <c r="A324" s="63">
        <v>6</v>
      </c>
      <c r="B324" s="63" t="s">
        <v>401</v>
      </c>
      <c r="C324" s="63">
        <v>16</v>
      </c>
      <c r="D324" s="63">
        <v>6</v>
      </c>
      <c r="E324" s="63">
        <v>1</v>
      </c>
      <c r="F324" s="63">
        <v>9</v>
      </c>
      <c r="G324" s="63">
        <v>330</v>
      </c>
      <c r="H324" s="63" t="s">
        <v>323</v>
      </c>
      <c r="I324" s="63">
        <v>341</v>
      </c>
      <c r="J324" s="63">
        <v>13</v>
      </c>
      <c r="K324" s="63" t="s">
        <v>323</v>
      </c>
      <c r="L324" s="63">
        <v>19</v>
      </c>
    </row>
    <row r="325" spans="1:12">
      <c r="A325" s="65">
        <v>7</v>
      </c>
      <c r="B325" s="63" t="s">
        <v>448</v>
      </c>
      <c r="C325" s="63">
        <v>16</v>
      </c>
      <c r="D325" s="63">
        <v>5</v>
      </c>
      <c r="E325" s="63">
        <v>2</v>
      </c>
      <c r="F325" s="63">
        <v>9</v>
      </c>
      <c r="G325" s="63">
        <v>388</v>
      </c>
      <c r="H325" s="63" t="s">
        <v>323</v>
      </c>
      <c r="I325" s="63">
        <v>401</v>
      </c>
      <c r="J325" s="63">
        <v>12</v>
      </c>
      <c r="K325" s="63" t="s">
        <v>323</v>
      </c>
      <c r="L325" s="63">
        <v>20</v>
      </c>
    </row>
    <row r="326" spans="1:12">
      <c r="A326" s="63">
        <v>8</v>
      </c>
      <c r="B326" s="63" t="s">
        <v>492</v>
      </c>
      <c r="C326" s="66">
        <v>16</v>
      </c>
      <c r="D326" s="66">
        <v>5</v>
      </c>
      <c r="E326" s="66">
        <v>1</v>
      </c>
      <c r="F326" s="66">
        <v>10</v>
      </c>
      <c r="G326" s="63">
        <v>348</v>
      </c>
      <c r="H326" s="67" t="s">
        <v>323</v>
      </c>
      <c r="I326" s="63">
        <v>388</v>
      </c>
      <c r="J326" s="63">
        <v>11</v>
      </c>
      <c r="K326" s="67" t="s">
        <v>323</v>
      </c>
      <c r="L326" s="63">
        <v>21</v>
      </c>
    </row>
    <row r="327" spans="1:12">
      <c r="A327" s="68">
        <v>9</v>
      </c>
      <c r="B327" s="63" t="s">
        <v>419</v>
      </c>
      <c r="C327" s="68">
        <v>16</v>
      </c>
      <c r="D327" s="68">
        <v>2</v>
      </c>
      <c r="E327" s="68">
        <v>0</v>
      </c>
      <c r="F327" s="68">
        <v>14</v>
      </c>
      <c r="G327" s="68">
        <v>297</v>
      </c>
      <c r="H327" s="63" t="s">
        <v>323</v>
      </c>
      <c r="I327" s="69">
        <v>440</v>
      </c>
      <c r="J327" s="68">
        <v>4</v>
      </c>
      <c r="K327" s="63" t="s">
        <v>323</v>
      </c>
      <c r="L327" s="69">
        <v>28</v>
      </c>
    </row>
    <row r="328" spans="1:12">
      <c r="A328" s="68"/>
      <c r="C328" s="68"/>
      <c r="D328" s="68"/>
      <c r="E328" s="68"/>
      <c r="F328" s="68"/>
      <c r="G328" s="68"/>
      <c r="I328" s="69"/>
      <c r="J328" s="68"/>
      <c r="L328" s="69"/>
    </row>
    <row r="329" spans="1:12">
      <c r="A329" s="68" t="s">
        <v>493</v>
      </c>
      <c r="C329" s="68"/>
      <c r="D329" s="68"/>
      <c r="E329" s="68"/>
      <c r="F329" s="68"/>
      <c r="G329" s="68"/>
      <c r="I329" s="69"/>
      <c r="J329" s="68"/>
      <c r="L329" s="69"/>
    </row>
    <row r="330" spans="1:12">
      <c r="A330" s="68"/>
      <c r="C330" s="68" t="s">
        <v>316</v>
      </c>
      <c r="D330" s="68" t="s">
        <v>317</v>
      </c>
      <c r="E330" s="68" t="s">
        <v>318</v>
      </c>
      <c r="F330" s="68" t="s">
        <v>319</v>
      </c>
      <c r="G330" s="68"/>
      <c r="H330" s="63" t="s">
        <v>320</v>
      </c>
      <c r="I330" s="69"/>
      <c r="J330" s="68"/>
      <c r="K330" s="63" t="s">
        <v>321</v>
      </c>
      <c r="L330" s="69"/>
    </row>
    <row r="331" spans="1:12">
      <c r="A331" s="68">
        <v>1</v>
      </c>
      <c r="B331" s="63" t="s">
        <v>494</v>
      </c>
      <c r="C331" s="68">
        <v>14</v>
      </c>
      <c r="D331" s="68">
        <v>14</v>
      </c>
      <c r="E331" s="68">
        <v>0</v>
      </c>
      <c r="F331" s="68">
        <v>0</v>
      </c>
      <c r="G331" s="68">
        <v>442</v>
      </c>
      <c r="H331" s="63" t="s">
        <v>323</v>
      </c>
      <c r="I331" s="69">
        <v>310</v>
      </c>
      <c r="J331" s="68">
        <v>28</v>
      </c>
      <c r="K331" s="63" t="s">
        <v>323</v>
      </c>
      <c r="L331" s="69">
        <v>0</v>
      </c>
    </row>
    <row r="332" spans="1:12">
      <c r="A332" s="68">
        <v>2</v>
      </c>
      <c r="B332" s="63" t="s">
        <v>408</v>
      </c>
      <c r="C332" s="68">
        <v>14</v>
      </c>
      <c r="D332" s="68">
        <v>10</v>
      </c>
      <c r="E332" s="68">
        <v>1</v>
      </c>
      <c r="F332" s="68">
        <v>3</v>
      </c>
      <c r="G332" s="68">
        <v>406</v>
      </c>
      <c r="H332" s="63" t="s">
        <v>323</v>
      </c>
      <c r="I332" s="69">
        <v>364</v>
      </c>
      <c r="J332" s="68">
        <v>21</v>
      </c>
      <c r="K332" s="63" t="s">
        <v>323</v>
      </c>
      <c r="L332" s="69">
        <v>7</v>
      </c>
    </row>
    <row r="333" spans="1:12">
      <c r="A333" s="68">
        <v>3</v>
      </c>
      <c r="B333" s="63" t="s">
        <v>495</v>
      </c>
      <c r="C333" s="68">
        <v>14</v>
      </c>
      <c r="D333" s="68">
        <v>7</v>
      </c>
      <c r="E333" s="68">
        <v>2</v>
      </c>
      <c r="F333" s="68">
        <v>5</v>
      </c>
      <c r="G333" s="68">
        <v>372</v>
      </c>
      <c r="H333" s="63" t="s">
        <v>323</v>
      </c>
      <c r="I333" s="69">
        <v>335</v>
      </c>
      <c r="J333" s="68">
        <v>16</v>
      </c>
      <c r="K333" s="63" t="s">
        <v>323</v>
      </c>
      <c r="L333" s="69">
        <v>12</v>
      </c>
    </row>
    <row r="334" spans="1:12">
      <c r="A334" s="68">
        <v>4</v>
      </c>
      <c r="B334" s="63" t="s">
        <v>496</v>
      </c>
      <c r="C334" s="68">
        <v>14</v>
      </c>
      <c r="D334" s="68">
        <v>5</v>
      </c>
      <c r="E334" s="68">
        <v>3</v>
      </c>
      <c r="F334" s="68">
        <v>6</v>
      </c>
      <c r="G334" s="68">
        <v>356</v>
      </c>
      <c r="H334" s="63" t="s">
        <v>323</v>
      </c>
      <c r="I334" s="69">
        <v>372</v>
      </c>
      <c r="J334" s="68">
        <v>13</v>
      </c>
      <c r="K334" s="63" t="s">
        <v>323</v>
      </c>
      <c r="L334" s="69">
        <v>15</v>
      </c>
    </row>
    <row r="335" spans="1:12">
      <c r="A335" s="63">
        <v>5</v>
      </c>
      <c r="B335" s="63" t="s">
        <v>361</v>
      </c>
      <c r="C335" s="63">
        <v>14</v>
      </c>
      <c r="D335" s="63">
        <v>6</v>
      </c>
      <c r="E335" s="63">
        <v>0</v>
      </c>
      <c r="F335" s="63">
        <v>8</v>
      </c>
      <c r="G335" s="63">
        <v>343</v>
      </c>
      <c r="H335" s="63" t="s">
        <v>323</v>
      </c>
      <c r="I335" s="63">
        <v>341</v>
      </c>
      <c r="J335" s="63">
        <v>12</v>
      </c>
      <c r="K335" s="63" t="s">
        <v>323</v>
      </c>
      <c r="L335" s="63">
        <v>16</v>
      </c>
    </row>
    <row r="336" spans="1:12">
      <c r="A336" s="65">
        <v>6</v>
      </c>
      <c r="B336" s="63" t="s">
        <v>328</v>
      </c>
      <c r="C336" s="63">
        <v>14</v>
      </c>
      <c r="D336" s="63">
        <v>6</v>
      </c>
      <c r="E336" s="63">
        <v>0</v>
      </c>
      <c r="F336" s="63">
        <v>8</v>
      </c>
      <c r="G336" s="63">
        <v>324</v>
      </c>
      <c r="H336" s="63" t="s">
        <v>323</v>
      </c>
      <c r="I336" s="63">
        <v>340</v>
      </c>
      <c r="J336" s="63">
        <v>12</v>
      </c>
      <c r="K336" s="63" t="s">
        <v>323</v>
      </c>
      <c r="L336" s="63">
        <v>16</v>
      </c>
    </row>
    <row r="337" spans="1:12">
      <c r="A337" s="63">
        <v>7</v>
      </c>
      <c r="B337" s="63" t="s">
        <v>341</v>
      </c>
      <c r="C337" s="66">
        <v>14</v>
      </c>
      <c r="D337" s="66">
        <v>3</v>
      </c>
      <c r="E337" s="66">
        <v>2</v>
      </c>
      <c r="F337" s="66">
        <v>9</v>
      </c>
      <c r="G337" s="63">
        <v>314</v>
      </c>
      <c r="H337" s="67" t="s">
        <v>323</v>
      </c>
      <c r="I337" s="63">
        <v>403</v>
      </c>
      <c r="J337" s="63">
        <v>8</v>
      </c>
      <c r="K337" s="67" t="s">
        <v>323</v>
      </c>
      <c r="L337" s="63">
        <v>20</v>
      </c>
    </row>
    <row r="338" spans="1:12">
      <c r="A338" s="68">
        <v>8</v>
      </c>
      <c r="B338" s="63" t="s">
        <v>497</v>
      </c>
      <c r="C338" s="68">
        <v>14</v>
      </c>
      <c r="D338" s="68">
        <v>1</v>
      </c>
      <c r="E338" s="68">
        <v>0</v>
      </c>
      <c r="F338" s="68">
        <v>13</v>
      </c>
      <c r="G338" s="68">
        <v>287</v>
      </c>
      <c r="H338" s="63" t="s">
        <v>323</v>
      </c>
      <c r="I338" s="69">
        <v>379</v>
      </c>
      <c r="J338" s="68">
        <v>2</v>
      </c>
      <c r="K338" s="63" t="s">
        <v>323</v>
      </c>
      <c r="L338" s="69">
        <v>26</v>
      </c>
    </row>
    <row r="339" spans="1:12">
      <c r="A339" s="68"/>
      <c r="C339" s="68"/>
      <c r="D339" s="68"/>
      <c r="E339" s="68"/>
      <c r="F339" s="68"/>
      <c r="G339" s="68"/>
      <c r="I339" s="69"/>
      <c r="J339" s="68"/>
      <c r="L339" s="69"/>
    </row>
    <row r="340" spans="1:12">
      <c r="A340" s="68" t="s">
        <v>498</v>
      </c>
      <c r="C340" s="68"/>
      <c r="D340" s="68"/>
      <c r="E340" s="68"/>
      <c r="F340" s="68"/>
      <c r="G340" s="68"/>
      <c r="I340" s="69"/>
      <c r="J340" s="68"/>
      <c r="L340" s="69"/>
    </row>
    <row r="341" spans="1:12">
      <c r="A341" s="68"/>
      <c r="C341" s="68" t="s">
        <v>316</v>
      </c>
      <c r="D341" s="68" t="s">
        <v>317</v>
      </c>
      <c r="E341" s="68" t="s">
        <v>318</v>
      </c>
      <c r="F341" s="68" t="s">
        <v>319</v>
      </c>
      <c r="G341" s="68"/>
      <c r="H341" s="63" t="s">
        <v>320</v>
      </c>
      <c r="I341" s="69"/>
      <c r="J341" s="68"/>
      <c r="K341" s="63" t="s">
        <v>321</v>
      </c>
      <c r="L341" s="69"/>
    </row>
    <row r="342" spans="1:12">
      <c r="A342" s="68">
        <v>1</v>
      </c>
      <c r="B342" s="63" t="s">
        <v>335</v>
      </c>
      <c r="C342" s="68">
        <v>14</v>
      </c>
      <c r="D342" s="68">
        <v>12</v>
      </c>
      <c r="E342" s="68">
        <v>0</v>
      </c>
      <c r="F342" s="68">
        <v>2</v>
      </c>
      <c r="G342" s="68">
        <v>425</v>
      </c>
      <c r="H342" s="63" t="s">
        <v>323</v>
      </c>
      <c r="I342" s="69">
        <v>359</v>
      </c>
      <c r="J342" s="68">
        <v>24</v>
      </c>
      <c r="K342" s="63" t="s">
        <v>323</v>
      </c>
      <c r="L342" s="69">
        <v>4</v>
      </c>
    </row>
    <row r="343" spans="1:12">
      <c r="A343" s="68">
        <v>2</v>
      </c>
      <c r="B343" s="63" t="s">
        <v>435</v>
      </c>
      <c r="C343" s="68">
        <v>14</v>
      </c>
      <c r="D343" s="68">
        <v>10</v>
      </c>
      <c r="E343" s="68">
        <v>1</v>
      </c>
      <c r="F343" s="68">
        <v>3</v>
      </c>
      <c r="G343" s="68">
        <v>388</v>
      </c>
      <c r="H343" s="63" t="s">
        <v>323</v>
      </c>
      <c r="I343" s="69">
        <v>325</v>
      </c>
      <c r="J343" s="68">
        <v>21</v>
      </c>
      <c r="K343" s="63" t="s">
        <v>323</v>
      </c>
      <c r="L343" s="69">
        <v>7</v>
      </c>
    </row>
    <row r="344" spans="1:12">
      <c r="A344" s="68">
        <v>3</v>
      </c>
      <c r="B344" s="63" t="s">
        <v>331</v>
      </c>
      <c r="C344" s="68">
        <v>14</v>
      </c>
      <c r="D344" s="68">
        <v>9</v>
      </c>
      <c r="E344" s="68">
        <v>1</v>
      </c>
      <c r="F344" s="68">
        <v>4</v>
      </c>
      <c r="G344" s="68">
        <v>375</v>
      </c>
      <c r="H344" s="63" t="s">
        <v>323</v>
      </c>
      <c r="I344" s="69">
        <v>331</v>
      </c>
      <c r="J344" s="68">
        <v>19</v>
      </c>
      <c r="K344" s="63" t="s">
        <v>323</v>
      </c>
      <c r="L344" s="69">
        <v>9</v>
      </c>
    </row>
    <row r="345" spans="1:12">
      <c r="A345" s="68">
        <v>4</v>
      </c>
      <c r="B345" s="63" t="s">
        <v>333</v>
      </c>
      <c r="C345" s="68">
        <v>14</v>
      </c>
      <c r="D345" s="68">
        <v>8</v>
      </c>
      <c r="E345" s="68">
        <v>0</v>
      </c>
      <c r="F345" s="68">
        <v>6</v>
      </c>
      <c r="G345" s="68">
        <v>374</v>
      </c>
      <c r="H345" s="63" t="s">
        <v>323</v>
      </c>
      <c r="I345" s="69">
        <v>371</v>
      </c>
      <c r="J345" s="68">
        <v>16</v>
      </c>
      <c r="K345" s="63" t="s">
        <v>323</v>
      </c>
      <c r="L345" s="69">
        <v>12</v>
      </c>
    </row>
    <row r="346" spans="1:12">
      <c r="A346" s="63">
        <v>5</v>
      </c>
      <c r="B346" s="63" t="s">
        <v>488</v>
      </c>
      <c r="C346" s="63">
        <v>14</v>
      </c>
      <c r="D346" s="63">
        <v>6</v>
      </c>
      <c r="E346" s="63">
        <v>0</v>
      </c>
      <c r="F346" s="63">
        <v>8</v>
      </c>
      <c r="G346" s="63">
        <v>349</v>
      </c>
      <c r="H346" s="63" t="s">
        <v>323</v>
      </c>
      <c r="I346" s="63">
        <v>353</v>
      </c>
      <c r="J346" s="63">
        <v>12</v>
      </c>
      <c r="K346" s="63" t="s">
        <v>323</v>
      </c>
      <c r="L346" s="63">
        <v>16</v>
      </c>
    </row>
    <row r="347" spans="1:12">
      <c r="A347" s="63">
        <v>6</v>
      </c>
      <c r="B347" s="63" t="s">
        <v>329</v>
      </c>
      <c r="C347" s="63">
        <v>14</v>
      </c>
      <c r="D347" s="63">
        <v>5</v>
      </c>
      <c r="E347" s="63">
        <v>0</v>
      </c>
      <c r="F347" s="63">
        <v>9</v>
      </c>
      <c r="G347" s="63">
        <v>371</v>
      </c>
      <c r="H347" s="63" t="s">
        <v>323</v>
      </c>
      <c r="I347" s="63">
        <v>379</v>
      </c>
      <c r="J347" s="63">
        <v>10</v>
      </c>
      <c r="K347" s="63" t="s">
        <v>323</v>
      </c>
      <c r="L347" s="63">
        <v>18</v>
      </c>
    </row>
    <row r="348" spans="1:12">
      <c r="A348" s="63">
        <v>7</v>
      </c>
      <c r="B348" s="63" t="s">
        <v>352</v>
      </c>
      <c r="C348" s="63">
        <v>14</v>
      </c>
      <c r="D348" s="63">
        <v>3</v>
      </c>
      <c r="E348" s="63">
        <v>0</v>
      </c>
      <c r="F348" s="63">
        <v>11</v>
      </c>
      <c r="G348" s="63">
        <v>311</v>
      </c>
      <c r="H348" s="63" t="s">
        <v>323</v>
      </c>
      <c r="I348" s="63">
        <v>405</v>
      </c>
      <c r="J348" s="63">
        <v>6</v>
      </c>
      <c r="K348" s="63" t="s">
        <v>323</v>
      </c>
      <c r="L348" s="63">
        <v>22</v>
      </c>
    </row>
    <row r="349" spans="1:12">
      <c r="A349" s="63">
        <v>8</v>
      </c>
      <c r="B349" s="63" t="s">
        <v>455</v>
      </c>
      <c r="C349" s="63">
        <v>14</v>
      </c>
      <c r="D349" s="63">
        <v>2</v>
      </c>
      <c r="E349" s="63">
        <v>0</v>
      </c>
      <c r="F349" s="63">
        <v>12</v>
      </c>
      <c r="G349" s="63">
        <v>396</v>
      </c>
      <c r="H349" s="63" t="s">
        <v>323</v>
      </c>
      <c r="I349" s="63">
        <v>466</v>
      </c>
      <c r="J349" s="63">
        <v>4</v>
      </c>
      <c r="K349" s="63" t="s">
        <v>323</v>
      </c>
      <c r="L349" s="63">
        <v>24</v>
      </c>
    </row>
    <row r="351" spans="1:12">
      <c r="A351" s="63" t="s">
        <v>499</v>
      </c>
    </row>
    <row r="352" spans="1:12">
      <c r="C352" s="63" t="s">
        <v>316</v>
      </c>
      <c r="D352" s="63" t="s">
        <v>317</v>
      </c>
      <c r="E352" s="63" t="s">
        <v>318</v>
      </c>
      <c r="F352" s="63" t="s">
        <v>319</v>
      </c>
      <c r="H352" s="63" t="s">
        <v>320</v>
      </c>
      <c r="K352" s="63" t="s">
        <v>321</v>
      </c>
    </row>
    <row r="353" spans="1:12">
      <c r="A353" s="63">
        <v>1</v>
      </c>
      <c r="B353" s="63" t="s">
        <v>473</v>
      </c>
      <c r="C353" s="63">
        <v>14</v>
      </c>
      <c r="D353" s="63">
        <v>14</v>
      </c>
      <c r="E353" s="63">
        <v>0</v>
      </c>
      <c r="F353" s="63">
        <v>0</v>
      </c>
      <c r="G353" s="63">
        <v>520</v>
      </c>
      <c r="H353" s="63" t="s">
        <v>323</v>
      </c>
      <c r="I353" s="63">
        <v>265</v>
      </c>
      <c r="J353" s="63">
        <v>28</v>
      </c>
      <c r="K353" s="63" t="s">
        <v>323</v>
      </c>
      <c r="L353" s="63">
        <v>0</v>
      </c>
    </row>
    <row r="354" spans="1:12">
      <c r="A354" s="63">
        <v>2</v>
      </c>
      <c r="B354" s="63" t="s">
        <v>453</v>
      </c>
      <c r="C354" s="63">
        <v>14</v>
      </c>
      <c r="D354" s="63">
        <v>12</v>
      </c>
      <c r="E354" s="63">
        <v>0</v>
      </c>
      <c r="F354" s="63">
        <v>2</v>
      </c>
      <c r="G354" s="63">
        <v>468</v>
      </c>
      <c r="H354" s="63" t="s">
        <v>323</v>
      </c>
      <c r="I354" s="63">
        <v>381</v>
      </c>
      <c r="J354" s="63">
        <v>24</v>
      </c>
      <c r="K354" s="63" t="s">
        <v>323</v>
      </c>
      <c r="L354" s="63">
        <v>4</v>
      </c>
    </row>
    <row r="355" spans="1:12">
      <c r="A355" s="63">
        <v>3</v>
      </c>
      <c r="B355" s="63" t="s">
        <v>500</v>
      </c>
      <c r="C355" s="63">
        <v>14</v>
      </c>
      <c r="D355" s="63">
        <v>9</v>
      </c>
      <c r="E355" s="63">
        <v>0</v>
      </c>
      <c r="F355" s="63">
        <v>5</v>
      </c>
      <c r="G355" s="63">
        <v>342</v>
      </c>
      <c r="H355" s="63" t="s">
        <v>323</v>
      </c>
      <c r="I355" s="63">
        <v>323</v>
      </c>
      <c r="J355" s="63">
        <v>18</v>
      </c>
      <c r="K355" s="63" t="s">
        <v>323</v>
      </c>
      <c r="L355" s="63">
        <v>10</v>
      </c>
    </row>
    <row r="356" spans="1:12">
      <c r="A356" s="63">
        <v>4</v>
      </c>
      <c r="B356" s="63" t="s">
        <v>447</v>
      </c>
      <c r="C356" s="63">
        <v>14</v>
      </c>
      <c r="D356" s="63">
        <v>8</v>
      </c>
      <c r="E356" s="63">
        <v>0</v>
      </c>
      <c r="F356" s="63">
        <v>6</v>
      </c>
      <c r="G356" s="63">
        <v>386</v>
      </c>
      <c r="H356" s="63" t="s">
        <v>323</v>
      </c>
      <c r="I356" s="63">
        <v>332</v>
      </c>
      <c r="J356" s="63">
        <v>16</v>
      </c>
      <c r="K356" s="63" t="s">
        <v>323</v>
      </c>
      <c r="L356" s="63">
        <v>12</v>
      </c>
    </row>
    <row r="357" spans="1:12">
      <c r="A357" s="63">
        <v>5</v>
      </c>
      <c r="B357" s="63" t="s">
        <v>448</v>
      </c>
      <c r="C357" s="63">
        <v>14</v>
      </c>
      <c r="D357" s="63">
        <v>5</v>
      </c>
      <c r="E357" s="63">
        <v>0</v>
      </c>
      <c r="F357" s="63">
        <v>9</v>
      </c>
      <c r="G357" s="63">
        <v>297</v>
      </c>
      <c r="H357" s="63" t="s">
        <v>323</v>
      </c>
      <c r="I357" s="63">
        <v>380</v>
      </c>
      <c r="J357" s="63">
        <v>10</v>
      </c>
      <c r="K357" s="63" t="s">
        <v>323</v>
      </c>
      <c r="L357" s="63">
        <v>18</v>
      </c>
    </row>
    <row r="358" spans="1:12">
      <c r="A358" s="63">
        <v>6</v>
      </c>
      <c r="B358" s="63" t="s">
        <v>459</v>
      </c>
      <c r="C358" s="63">
        <v>14</v>
      </c>
      <c r="D358" s="63">
        <v>4</v>
      </c>
      <c r="E358" s="63">
        <v>0</v>
      </c>
      <c r="F358" s="63">
        <v>10</v>
      </c>
      <c r="G358" s="63">
        <v>303</v>
      </c>
      <c r="H358" s="63" t="s">
        <v>323</v>
      </c>
      <c r="I358" s="63">
        <v>376</v>
      </c>
      <c r="J358" s="63">
        <v>8</v>
      </c>
      <c r="K358" s="63" t="s">
        <v>323</v>
      </c>
      <c r="L358" s="63">
        <v>20</v>
      </c>
    </row>
    <row r="359" spans="1:12">
      <c r="A359" s="63">
        <v>7</v>
      </c>
      <c r="B359" s="63" t="s">
        <v>332</v>
      </c>
      <c r="C359" s="63">
        <v>14</v>
      </c>
      <c r="D359" s="63">
        <v>3</v>
      </c>
      <c r="E359" s="63">
        <v>0</v>
      </c>
      <c r="F359" s="63">
        <v>11</v>
      </c>
      <c r="G359" s="63">
        <v>316</v>
      </c>
      <c r="H359" s="63" t="s">
        <v>323</v>
      </c>
      <c r="I359" s="63">
        <v>430</v>
      </c>
      <c r="J359" s="63">
        <v>6</v>
      </c>
      <c r="K359" s="63" t="s">
        <v>323</v>
      </c>
      <c r="L359" s="63">
        <v>22</v>
      </c>
    </row>
    <row r="360" spans="1:12">
      <c r="A360" s="63">
        <v>8</v>
      </c>
      <c r="B360" s="63" t="s">
        <v>322</v>
      </c>
      <c r="C360" s="63">
        <v>14</v>
      </c>
      <c r="D360" s="63">
        <v>1</v>
      </c>
      <c r="E360" s="63">
        <v>0</v>
      </c>
      <c r="F360" s="63">
        <v>13</v>
      </c>
      <c r="G360" s="63">
        <v>280</v>
      </c>
      <c r="H360" s="63" t="s">
        <v>323</v>
      </c>
      <c r="I360" s="63">
        <v>425</v>
      </c>
      <c r="J360" s="63">
        <v>2</v>
      </c>
      <c r="K360" s="63" t="s">
        <v>323</v>
      </c>
      <c r="L360" s="63">
        <v>26</v>
      </c>
    </row>
    <row r="362" spans="1:12">
      <c r="A362" s="63" t="s">
        <v>1714</v>
      </c>
    </row>
    <row r="363" spans="1:12">
      <c r="C363" s="63" t="s">
        <v>316</v>
      </c>
      <c r="D363" s="63" t="s">
        <v>317</v>
      </c>
      <c r="E363" s="63" t="s">
        <v>318</v>
      </c>
      <c r="F363" s="63" t="s">
        <v>319</v>
      </c>
      <c r="H363" s="63" t="s">
        <v>320</v>
      </c>
      <c r="K363" s="63" t="s">
        <v>321</v>
      </c>
    </row>
    <row r="364" spans="1:12">
      <c r="A364" s="63">
        <v>1</v>
      </c>
      <c r="B364" s="63" t="s">
        <v>833</v>
      </c>
      <c r="C364" s="63">
        <v>3</v>
      </c>
      <c r="D364" s="63">
        <v>3</v>
      </c>
      <c r="E364" s="63">
        <v>0</v>
      </c>
      <c r="F364" s="63">
        <v>0</v>
      </c>
      <c r="G364" s="63">
        <v>73</v>
      </c>
      <c r="H364" s="63" t="s">
        <v>323</v>
      </c>
      <c r="I364" s="63">
        <v>43</v>
      </c>
      <c r="J364" s="63">
        <v>6</v>
      </c>
      <c r="K364" s="63" t="s">
        <v>323</v>
      </c>
      <c r="L364" s="63">
        <v>0</v>
      </c>
    </row>
    <row r="365" spans="1:12">
      <c r="A365" s="63">
        <v>2</v>
      </c>
      <c r="B365" s="63" t="s">
        <v>948</v>
      </c>
      <c r="C365" s="63">
        <v>3</v>
      </c>
      <c r="D365" s="63">
        <v>2</v>
      </c>
      <c r="E365" s="63">
        <v>0</v>
      </c>
      <c r="F365" s="63">
        <v>1</v>
      </c>
      <c r="G365" s="63">
        <v>64</v>
      </c>
      <c r="H365" s="63" t="s">
        <v>323</v>
      </c>
      <c r="I365" s="63">
        <v>52</v>
      </c>
      <c r="J365" s="63">
        <v>4</v>
      </c>
      <c r="K365" s="63" t="s">
        <v>323</v>
      </c>
      <c r="L365" s="63">
        <v>2</v>
      </c>
    </row>
    <row r="366" spans="1:12">
      <c r="A366" s="63">
        <v>3</v>
      </c>
      <c r="B366" s="63" t="s">
        <v>1020</v>
      </c>
      <c r="C366" s="63">
        <v>3</v>
      </c>
      <c r="D366" s="63">
        <v>1</v>
      </c>
      <c r="E366" s="63">
        <v>0</v>
      </c>
      <c r="F366" s="63">
        <v>2</v>
      </c>
      <c r="G366" s="63">
        <v>52</v>
      </c>
      <c r="H366" s="63" t="s">
        <v>323</v>
      </c>
      <c r="I366" s="63">
        <v>61</v>
      </c>
      <c r="J366" s="63">
        <v>2</v>
      </c>
      <c r="K366" s="63" t="s">
        <v>323</v>
      </c>
      <c r="L366" s="63">
        <v>4</v>
      </c>
    </row>
    <row r="367" spans="1:12">
      <c r="A367" s="63">
        <v>4</v>
      </c>
      <c r="B367" s="63" t="s">
        <v>548</v>
      </c>
      <c r="C367" s="63">
        <v>3</v>
      </c>
      <c r="D367" s="63">
        <v>0</v>
      </c>
      <c r="E367" s="63">
        <v>0</v>
      </c>
      <c r="F367" s="63">
        <v>3</v>
      </c>
      <c r="G367" s="63">
        <v>38</v>
      </c>
      <c r="H367" s="63" t="s">
        <v>323</v>
      </c>
      <c r="I367" s="63">
        <v>71</v>
      </c>
      <c r="J367" s="63">
        <v>0</v>
      </c>
      <c r="K367" s="63" t="s">
        <v>323</v>
      </c>
      <c r="L367" s="63">
        <v>6</v>
      </c>
    </row>
    <row r="369" spans="1:12">
      <c r="A369" s="63" t="s">
        <v>1715</v>
      </c>
    </row>
    <row r="370" spans="1:12">
      <c r="C370" s="63" t="s">
        <v>316</v>
      </c>
      <c r="D370" s="63" t="s">
        <v>317</v>
      </c>
      <c r="E370" s="63" t="s">
        <v>318</v>
      </c>
      <c r="F370" s="63" t="s">
        <v>319</v>
      </c>
      <c r="H370" s="63" t="s">
        <v>320</v>
      </c>
      <c r="K370" s="63" t="s">
        <v>321</v>
      </c>
    </row>
    <row r="371" spans="1:12">
      <c r="A371" s="63">
        <v>1</v>
      </c>
      <c r="B371" s="63" t="s">
        <v>733</v>
      </c>
      <c r="C371" s="63">
        <v>3</v>
      </c>
      <c r="D371" s="63">
        <v>3</v>
      </c>
      <c r="E371" s="63">
        <v>0</v>
      </c>
      <c r="F371" s="63">
        <v>0</v>
      </c>
      <c r="G371" s="63">
        <v>63</v>
      </c>
      <c r="H371" s="63" t="s">
        <v>323</v>
      </c>
      <c r="I371" s="63">
        <v>50</v>
      </c>
      <c r="J371" s="63">
        <v>6</v>
      </c>
      <c r="K371" s="63" t="s">
        <v>323</v>
      </c>
      <c r="L371" s="63">
        <v>0</v>
      </c>
    </row>
    <row r="372" spans="1:12">
      <c r="A372" s="63">
        <v>2</v>
      </c>
      <c r="B372" s="63" t="s">
        <v>668</v>
      </c>
      <c r="C372" s="63">
        <v>3</v>
      </c>
      <c r="D372" s="63">
        <v>2</v>
      </c>
      <c r="E372" s="63">
        <v>0</v>
      </c>
      <c r="F372" s="63">
        <v>1</v>
      </c>
      <c r="G372" s="63">
        <v>61</v>
      </c>
      <c r="H372" s="63" t="s">
        <v>323</v>
      </c>
      <c r="I372" s="63">
        <v>57</v>
      </c>
      <c r="J372" s="63">
        <v>4</v>
      </c>
      <c r="K372" s="63" t="s">
        <v>323</v>
      </c>
      <c r="L372" s="63">
        <v>2</v>
      </c>
    </row>
    <row r="373" spans="1:12">
      <c r="A373" s="63">
        <v>3</v>
      </c>
      <c r="B373" s="63" t="s">
        <v>1110</v>
      </c>
      <c r="C373" s="63">
        <v>3</v>
      </c>
      <c r="D373" s="63">
        <v>0</v>
      </c>
      <c r="E373" s="63">
        <v>1</v>
      </c>
      <c r="F373" s="63">
        <v>2</v>
      </c>
      <c r="G373" s="63">
        <v>47</v>
      </c>
      <c r="H373" s="63" t="s">
        <v>323</v>
      </c>
      <c r="I373" s="63">
        <v>52</v>
      </c>
      <c r="J373" s="63">
        <v>1</v>
      </c>
      <c r="K373" s="63" t="s">
        <v>323</v>
      </c>
      <c r="L373" s="63">
        <v>5</v>
      </c>
    </row>
    <row r="374" spans="1:12">
      <c r="B374" s="63" t="s">
        <v>1175</v>
      </c>
      <c r="C374" s="63">
        <v>3</v>
      </c>
      <c r="D374" s="63">
        <v>0</v>
      </c>
      <c r="E374" s="63">
        <v>1</v>
      </c>
      <c r="F374" s="63">
        <v>2</v>
      </c>
      <c r="G374" s="63">
        <v>50</v>
      </c>
      <c r="H374" s="63" t="s">
        <v>323</v>
      </c>
      <c r="I374" s="63">
        <v>62</v>
      </c>
      <c r="J374" s="63">
        <v>1</v>
      </c>
      <c r="K374" s="63" t="s">
        <v>323</v>
      </c>
      <c r="L374" s="63">
        <v>5</v>
      </c>
    </row>
    <row r="376" spans="1:12">
      <c r="A376" s="63" t="s">
        <v>1716</v>
      </c>
    </row>
    <row r="377" spans="1:12">
      <c r="C377" s="63" t="s">
        <v>316</v>
      </c>
      <c r="D377" s="63" t="s">
        <v>317</v>
      </c>
      <c r="E377" s="63" t="s">
        <v>318</v>
      </c>
      <c r="F377" s="63" t="s">
        <v>319</v>
      </c>
      <c r="H377" s="63" t="s">
        <v>320</v>
      </c>
      <c r="K377" s="63" t="s">
        <v>321</v>
      </c>
    </row>
    <row r="379" spans="1:12">
      <c r="A379" s="63" t="s">
        <v>1717</v>
      </c>
    </row>
    <row r="380" spans="1:12">
      <c r="C380" s="63" t="s">
        <v>316</v>
      </c>
      <c r="D380" s="63" t="s">
        <v>317</v>
      </c>
      <c r="E380" s="63" t="s">
        <v>318</v>
      </c>
      <c r="F380" s="63" t="s">
        <v>319</v>
      </c>
      <c r="H380" s="63" t="s">
        <v>320</v>
      </c>
      <c r="K380" s="63" t="s">
        <v>321</v>
      </c>
    </row>
    <row r="381" spans="1:12">
      <c r="A381" s="63">
        <v>1</v>
      </c>
      <c r="B381" s="63" t="s">
        <v>948</v>
      </c>
      <c r="C381" s="63">
        <v>3</v>
      </c>
      <c r="D381" s="63">
        <v>3</v>
      </c>
      <c r="E381" s="63">
        <v>0</v>
      </c>
      <c r="F381" s="63">
        <v>0</v>
      </c>
      <c r="G381" s="63">
        <v>55</v>
      </c>
      <c r="H381" s="63" t="s">
        <v>323</v>
      </c>
      <c r="I381" s="63">
        <v>46</v>
      </c>
      <c r="J381" s="63">
        <v>6</v>
      </c>
      <c r="K381" s="63" t="s">
        <v>323</v>
      </c>
      <c r="L381" s="63">
        <v>0</v>
      </c>
    </row>
    <row r="382" spans="1:12">
      <c r="A382" s="63">
        <v>2</v>
      </c>
      <c r="B382" s="63" t="s">
        <v>548</v>
      </c>
      <c r="C382" s="63">
        <v>3</v>
      </c>
      <c r="D382" s="63">
        <v>2</v>
      </c>
      <c r="E382" s="63">
        <v>0</v>
      </c>
      <c r="F382" s="63">
        <v>1</v>
      </c>
      <c r="G382" s="63">
        <v>49</v>
      </c>
      <c r="H382" s="63" t="s">
        <v>323</v>
      </c>
      <c r="I382" s="63">
        <v>44</v>
      </c>
      <c r="J382" s="63">
        <v>4</v>
      </c>
      <c r="K382" s="63" t="s">
        <v>323</v>
      </c>
      <c r="L382" s="63">
        <v>2</v>
      </c>
    </row>
    <row r="383" spans="1:12">
      <c r="A383" s="63">
        <v>3</v>
      </c>
      <c r="B383" s="63" t="s">
        <v>833</v>
      </c>
      <c r="C383" s="63">
        <v>3</v>
      </c>
      <c r="D383" s="63">
        <v>1</v>
      </c>
      <c r="E383" s="63">
        <v>0</v>
      </c>
      <c r="F383" s="63">
        <v>2</v>
      </c>
      <c r="G383" s="63">
        <v>52</v>
      </c>
      <c r="H383" s="63" t="s">
        <v>323</v>
      </c>
      <c r="I383" s="63">
        <v>55</v>
      </c>
      <c r="J383" s="63">
        <v>2</v>
      </c>
      <c r="K383" s="63" t="s">
        <v>323</v>
      </c>
      <c r="L383" s="63">
        <v>4</v>
      </c>
    </row>
    <row r="384" spans="1:12">
      <c r="A384" s="63">
        <v>4</v>
      </c>
      <c r="B384" s="63" t="s">
        <v>1020</v>
      </c>
      <c r="C384" s="63">
        <v>3</v>
      </c>
      <c r="D384" s="63">
        <v>0</v>
      </c>
      <c r="E384" s="63">
        <v>0</v>
      </c>
      <c r="F384" s="63">
        <v>3</v>
      </c>
      <c r="G384" s="63">
        <v>44</v>
      </c>
      <c r="H384" s="63" t="s">
        <v>323</v>
      </c>
      <c r="I384" s="63">
        <v>55</v>
      </c>
      <c r="J384" s="63">
        <v>0</v>
      </c>
      <c r="K384" s="63" t="s">
        <v>323</v>
      </c>
      <c r="L384" s="63">
        <v>6</v>
      </c>
    </row>
    <row r="386" spans="1:12">
      <c r="A386" s="63" t="s">
        <v>1718</v>
      </c>
    </row>
    <row r="387" spans="1:12">
      <c r="C387" s="63" t="s">
        <v>316</v>
      </c>
      <c r="D387" s="63" t="s">
        <v>317</v>
      </c>
      <c r="E387" s="63" t="s">
        <v>318</v>
      </c>
      <c r="F387" s="63" t="s">
        <v>319</v>
      </c>
      <c r="H387" s="63" t="s">
        <v>320</v>
      </c>
      <c r="K387" s="63" t="s">
        <v>321</v>
      </c>
    </row>
    <row r="388" spans="1:12">
      <c r="A388" s="63">
        <v>1</v>
      </c>
      <c r="B388" s="63" t="s">
        <v>1175</v>
      </c>
      <c r="C388" s="63">
        <v>3</v>
      </c>
      <c r="D388" s="63">
        <v>2</v>
      </c>
      <c r="E388" s="63">
        <v>0</v>
      </c>
      <c r="F388" s="63">
        <v>1</v>
      </c>
      <c r="G388" s="63">
        <v>49</v>
      </c>
      <c r="H388" s="63" t="s">
        <v>323</v>
      </c>
      <c r="I388" s="63">
        <v>39</v>
      </c>
      <c r="J388" s="63">
        <v>4</v>
      </c>
      <c r="K388" s="63" t="s">
        <v>323</v>
      </c>
      <c r="L388" s="63">
        <v>2</v>
      </c>
    </row>
    <row r="389" spans="1:12">
      <c r="A389" s="63">
        <v>2</v>
      </c>
      <c r="B389" s="63" t="s">
        <v>668</v>
      </c>
      <c r="C389" s="63">
        <v>3</v>
      </c>
      <c r="D389" s="63">
        <v>1</v>
      </c>
      <c r="E389" s="63">
        <v>1</v>
      </c>
      <c r="F389" s="63">
        <v>1</v>
      </c>
      <c r="G389" s="63">
        <v>45</v>
      </c>
      <c r="H389" s="63" t="s">
        <v>323</v>
      </c>
      <c r="I389" s="63">
        <v>45</v>
      </c>
      <c r="J389" s="63">
        <v>3</v>
      </c>
      <c r="K389" s="63" t="s">
        <v>323</v>
      </c>
      <c r="L389" s="63">
        <v>3</v>
      </c>
    </row>
    <row r="390" spans="1:12">
      <c r="B390" s="63" t="s">
        <v>733</v>
      </c>
      <c r="C390" s="63">
        <v>3</v>
      </c>
      <c r="D390" s="63">
        <v>1</v>
      </c>
      <c r="E390" s="63">
        <v>1</v>
      </c>
      <c r="F390" s="63">
        <v>1</v>
      </c>
      <c r="G390" s="63">
        <v>51</v>
      </c>
      <c r="H390" s="63" t="s">
        <v>323</v>
      </c>
      <c r="I390" s="63">
        <v>51</v>
      </c>
      <c r="J390" s="63">
        <v>3</v>
      </c>
      <c r="K390" s="63" t="s">
        <v>323</v>
      </c>
      <c r="L390" s="63">
        <v>3</v>
      </c>
    </row>
    <row r="391" spans="1:12">
      <c r="A391" s="63">
        <v>4</v>
      </c>
      <c r="B391" s="63" t="s">
        <v>1110</v>
      </c>
      <c r="C391" s="63">
        <v>3</v>
      </c>
      <c r="D391" s="63">
        <v>1</v>
      </c>
      <c r="E391" s="63">
        <v>0</v>
      </c>
      <c r="F391" s="63">
        <v>2</v>
      </c>
      <c r="G391" s="63">
        <v>40</v>
      </c>
      <c r="H391" s="63" t="s">
        <v>323</v>
      </c>
      <c r="I391" s="63">
        <v>50</v>
      </c>
      <c r="J391" s="63">
        <v>2</v>
      </c>
      <c r="K391" s="63" t="s">
        <v>323</v>
      </c>
      <c r="L391" s="63">
        <v>4</v>
      </c>
    </row>
    <row r="393" spans="1:12">
      <c r="A393" s="63" t="s">
        <v>1719</v>
      </c>
    </row>
    <row r="394" spans="1:12">
      <c r="C394" s="63" t="s">
        <v>316</v>
      </c>
      <c r="D394" s="63" t="s">
        <v>317</v>
      </c>
      <c r="E394" s="63" t="s">
        <v>318</v>
      </c>
      <c r="F394" s="63" t="s">
        <v>319</v>
      </c>
      <c r="H394" s="63" t="s">
        <v>320</v>
      </c>
      <c r="K394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2FF2-2784-4FC6-B78D-498C7792DC20}">
  <sheetPr>
    <tabColor rgb="FFFFFFCC"/>
  </sheetPr>
  <dimension ref="A1:L426"/>
  <sheetViews>
    <sheetView workbookViewId="0"/>
  </sheetViews>
  <sheetFormatPr baseColWidth="10" defaultColWidth="9.12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9.125" style="63"/>
  </cols>
  <sheetData>
    <row r="1" spans="1:12" ht="15.75">
      <c r="A1" s="62" t="s">
        <v>548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550</v>
      </c>
      <c r="C7" s="68">
        <v>18</v>
      </c>
      <c r="D7" s="68">
        <v>16</v>
      </c>
      <c r="E7" s="68">
        <v>1</v>
      </c>
      <c r="F7" s="68">
        <v>1</v>
      </c>
      <c r="G7" s="68">
        <v>609</v>
      </c>
      <c r="H7" s="63" t="s">
        <v>323</v>
      </c>
      <c r="I7" s="69">
        <v>469</v>
      </c>
      <c r="J7" s="68">
        <v>33</v>
      </c>
      <c r="K7" s="63" t="s">
        <v>323</v>
      </c>
      <c r="L7" s="69">
        <v>3</v>
      </c>
    </row>
    <row r="8" spans="1:12">
      <c r="A8" s="68">
        <v>2</v>
      </c>
      <c r="B8" s="63" t="s">
        <v>425</v>
      </c>
      <c r="C8" s="68">
        <v>18</v>
      </c>
      <c r="D8" s="68">
        <v>12</v>
      </c>
      <c r="E8" s="68">
        <v>2</v>
      </c>
      <c r="F8" s="68">
        <v>4</v>
      </c>
      <c r="G8" s="68">
        <v>577</v>
      </c>
      <c r="H8" s="63" t="s">
        <v>323</v>
      </c>
      <c r="I8" s="69">
        <v>497</v>
      </c>
      <c r="J8" s="68">
        <v>26</v>
      </c>
      <c r="K8" s="63" t="s">
        <v>323</v>
      </c>
      <c r="L8" s="69">
        <v>10</v>
      </c>
    </row>
    <row r="9" spans="1:12">
      <c r="A9" s="68">
        <v>3</v>
      </c>
      <c r="B9" s="63" t="s">
        <v>423</v>
      </c>
      <c r="C9" s="68">
        <v>18</v>
      </c>
      <c r="D9" s="68">
        <v>11</v>
      </c>
      <c r="E9" s="68">
        <v>0</v>
      </c>
      <c r="F9" s="68">
        <v>7</v>
      </c>
      <c r="G9" s="68">
        <v>541</v>
      </c>
      <c r="H9" s="63" t="s">
        <v>323</v>
      </c>
      <c r="I9" s="69">
        <v>541</v>
      </c>
      <c r="J9" s="68">
        <v>22</v>
      </c>
      <c r="K9" s="63" t="s">
        <v>323</v>
      </c>
      <c r="L9" s="69">
        <v>14</v>
      </c>
    </row>
    <row r="10" spans="1:12">
      <c r="A10" s="68">
        <v>4</v>
      </c>
      <c r="B10" s="63" t="s">
        <v>412</v>
      </c>
      <c r="C10" s="68">
        <v>18</v>
      </c>
      <c r="D10" s="68">
        <v>10</v>
      </c>
      <c r="E10" s="68">
        <v>0</v>
      </c>
      <c r="F10" s="68">
        <v>8</v>
      </c>
      <c r="G10" s="68">
        <v>534</v>
      </c>
      <c r="H10" s="63" t="s">
        <v>323</v>
      </c>
      <c r="I10" s="69">
        <v>526</v>
      </c>
      <c r="J10" s="68">
        <v>20</v>
      </c>
      <c r="K10" s="63" t="s">
        <v>323</v>
      </c>
      <c r="L10" s="69">
        <v>16</v>
      </c>
    </row>
    <row r="11" spans="1:12">
      <c r="A11" s="68">
        <v>5</v>
      </c>
      <c r="B11" s="63" t="s">
        <v>551</v>
      </c>
      <c r="C11" s="68">
        <v>18</v>
      </c>
      <c r="D11" s="68">
        <v>9</v>
      </c>
      <c r="E11" s="68">
        <v>0</v>
      </c>
      <c r="F11" s="68">
        <v>9</v>
      </c>
      <c r="G11" s="68">
        <v>527</v>
      </c>
      <c r="H11" s="63" t="s">
        <v>323</v>
      </c>
      <c r="I11" s="69">
        <v>520</v>
      </c>
      <c r="J11" s="68">
        <v>18</v>
      </c>
      <c r="K11" s="63" t="s">
        <v>323</v>
      </c>
      <c r="L11" s="69">
        <v>18</v>
      </c>
    </row>
    <row r="12" spans="1:12">
      <c r="A12" s="68">
        <v>6</v>
      </c>
      <c r="B12" s="63" t="s">
        <v>428</v>
      </c>
      <c r="C12" s="68">
        <v>18</v>
      </c>
      <c r="D12" s="68">
        <v>8</v>
      </c>
      <c r="E12" s="68">
        <v>0</v>
      </c>
      <c r="F12" s="68">
        <v>10</v>
      </c>
      <c r="G12" s="68">
        <v>528</v>
      </c>
      <c r="H12" s="63" t="s">
        <v>323</v>
      </c>
      <c r="I12" s="69">
        <v>554</v>
      </c>
      <c r="J12" s="68">
        <v>16</v>
      </c>
      <c r="K12" s="63" t="s">
        <v>323</v>
      </c>
      <c r="L12" s="69">
        <v>20</v>
      </c>
    </row>
    <row r="13" spans="1:12">
      <c r="A13" s="68">
        <v>7</v>
      </c>
      <c r="B13" s="63" t="s">
        <v>553</v>
      </c>
      <c r="C13" s="68">
        <v>18</v>
      </c>
      <c r="D13" s="68">
        <v>7</v>
      </c>
      <c r="E13" s="68">
        <v>1</v>
      </c>
      <c r="F13" s="68">
        <v>10</v>
      </c>
      <c r="G13" s="68">
        <v>513</v>
      </c>
      <c r="H13" s="63" t="s">
        <v>323</v>
      </c>
      <c r="I13" s="69">
        <v>507</v>
      </c>
      <c r="J13" s="68">
        <v>15</v>
      </c>
      <c r="K13" s="63" t="s">
        <v>323</v>
      </c>
      <c r="L13" s="69">
        <v>21</v>
      </c>
    </row>
    <row r="14" spans="1:12">
      <c r="A14" s="68">
        <v>8</v>
      </c>
      <c r="B14" s="63" t="s">
        <v>552</v>
      </c>
      <c r="C14" s="68">
        <v>18</v>
      </c>
      <c r="D14" s="68">
        <v>6</v>
      </c>
      <c r="E14" s="68">
        <v>1</v>
      </c>
      <c r="F14" s="68">
        <v>11</v>
      </c>
      <c r="G14" s="68">
        <v>537</v>
      </c>
      <c r="H14" s="63" t="s">
        <v>323</v>
      </c>
      <c r="I14" s="69">
        <v>585</v>
      </c>
      <c r="J14" s="68">
        <v>13</v>
      </c>
      <c r="K14" s="63" t="s">
        <v>323</v>
      </c>
      <c r="L14" s="69">
        <v>23</v>
      </c>
    </row>
    <row r="15" spans="1:12">
      <c r="A15" s="68">
        <v>9</v>
      </c>
      <c r="B15" s="63" t="s">
        <v>554</v>
      </c>
      <c r="C15" s="68">
        <v>18</v>
      </c>
      <c r="D15" s="68">
        <v>5</v>
      </c>
      <c r="E15" s="68">
        <v>0</v>
      </c>
      <c r="F15" s="68">
        <v>13</v>
      </c>
      <c r="G15" s="68">
        <v>444</v>
      </c>
      <c r="H15" s="63" t="s">
        <v>323</v>
      </c>
      <c r="I15" s="69">
        <v>539</v>
      </c>
      <c r="J15" s="68">
        <v>10</v>
      </c>
      <c r="K15" s="63" t="s">
        <v>323</v>
      </c>
      <c r="L15" s="69">
        <v>26</v>
      </c>
    </row>
    <row r="16" spans="1:12">
      <c r="A16" s="68">
        <v>10</v>
      </c>
      <c r="B16" s="63" t="s">
        <v>555</v>
      </c>
      <c r="C16" s="68">
        <v>18</v>
      </c>
      <c r="D16" s="68">
        <v>3</v>
      </c>
      <c r="E16" s="68">
        <v>1</v>
      </c>
      <c r="F16" s="68">
        <v>14</v>
      </c>
      <c r="G16" s="68">
        <v>497</v>
      </c>
      <c r="H16" s="63" t="s">
        <v>323</v>
      </c>
      <c r="I16" s="69">
        <v>569</v>
      </c>
      <c r="J16" s="68">
        <v>7</v>
      </c>
      <c r="K16" s="63" t="s">
        <v>323</v>
      </c>
      <c r="L16" s="69">
        <v>29</v>
      </c>
    </row>
    <row r="18" spans="1:12">
      <c r="A18" s="65" t="s">
        <v>556</v>
      </c>
    </row>
    <row r="19" spans="1:12">
      <c r="C19" s="66" t="s">
        <v>316</v>
      </c>
      <c r="D19" s="66" t="s">
        <v>317</v>
      </c>
      <c r="E19" s="66" t="s">
        <v>318</v>
      </c>
      <c r="F19" s="66" t="s">
        <v>319</v>
      </c>
      <c r="H19" s="67" t="s">
        <v>320</v>
      </c>
      <c r="K19" s="67" t="s">
        <v>321</v>
      </c>
    </row>
    <row r="20" spans="1:12">
      <c r="A20" s="68">
        <v>1</v>
      </c>
      <c r="B20" s="63" t="s">
        <v>427</v>
      </c>
      <c r="C20" s="68">
        <v>18</v>
      </c>
      <c r="D20" s="68">
        <v>17</v>
      </c>
      <c r="E20" s="68">
        <v>1</v>
      </c>
      <c r="F20" s="68">
        <v>0</v>
      </c>
      <c r="G20" s="68">
        <v>495</v>
      </c>
      <c r="H20" s="63" t="s">
        <v>323</v>
      </c>
      <c r="I20" s="69">
        <v>355</v>
      </c>
      <c r="J20" s="68">
        <v>35</v>
      </c>
      <c r="K20" s="63" t="s">
        <v>323</v>
      </c>
      <c r="L20" s="69">
        <v>1</v>
      </c>
    </row>
    <row r="21" spans="1:12">
      <c r="A21" s="68">
        <v>2</v>
      </c>
      <c r="B21" s="63" t="s">
        <v>557</v>
      </c>
      <c r="C21" s="68">
        <v>18</v>
      </c>
      <c r="D21" s="68">
        <v>15</v>
      </c>
      <c r="E21" s="68">
        <v>1</v>
      </c>
      <c r="F21" s="68">
        <v>2</v>
      </c>
      <c r="G21" s="68">
        <v>601</v>
      </c>
      <c r="H21" s="63" t="s">
        <v>323</v>
      </c>
      <c r="I21" s="69">
        <v>479</v>
      </c>
      <c r="J21" s="68">
        <v>31</v>
      </c>
      <c r="K21" s="63" t="s">
        <v>323</v>
      </c>
      <c r="L21" s="69">
        <v>5</v>
      </c>
    </row>
    <row r="22" spans="1:12">
      <c r="A22" s="68">
        <v>3</v>
      </c>
      <c r="B22" s="63" t="s">
        <v>558</v>
      </c>
      <c r="C22" s="68">
        <v>18</v>
      </c>
      <c r="D22" s="68">
        <v>9</v>
      </c>
      <c r="E22" s="68">
        <v>2</v>
      </c>
      <c r="F22" s="68">
        <v>7</v>
      </c>
      <c r="G22" s="68">
        <v>493</v>
      </c>
      <c r="H22" s="63" t="s">
        <v>323</v>
      </c>
      <c r="I22" s="69">
        <v>511</v>
      </c>
      <c r="J22" s="68">
        <v>20</v>
      </c>
      <c r="K22" s="63" t="s">
        <v>323</v>
      </c>
      <c r="L22" s="69">
        <v>16</v>
      </c>
    </row>
    <row r="23" spans="1:12">
      <c r="A23" s="68">
        <v>4</v>
      </c>
      <c r="B23" s="63" t="s">
        <v>559</v>
      </c>
      <c r="C23" s="68">
        <v>18</v>
      </c>
      <c r="D23" s="68">
        <v>8</v>
      </c>
      <c r="E23" s="68">
        <v>1</v>
      </c>
      <c r="F23" s="68">
        <v>9</v>
      </c>
      <c r="G23" s="68">
        <v>478</v>
      </c>
      <c r="H23" s="63" t="s">
        <v>323</v>
      </c>
      <c r="I23" s="69">
        <v>473</v>
      </c>
      <c r="J23" s="68">
        <v>17</v>
      </c>
      <c r="K23" s="63" t="s">
        <v>323</v>
      </c>
      <c r="L23" s="69">
        <v>19</v>
      </c>
    </row>
    <row r="24" spans="1:12">
      <c r="A24" s="68">
        <v>5</v>
      </c>
      <c r="B24" s="63" t="s">
        <v>561</v>
      </c>
      <c r="C24" s="68">
        <v>18</v>
      </c>
      <c r="D24" s="68">
        <v>7</v>
      </c>
      <c r="E24" s="68">
        <v>2</v>
      </c>
      <c r="F24" s="68">
        <v>9</v>
      </c>
      <c r="G24" s="68">
        <v>452</v>
      </c>
      <c r="H24" s="63" t="s">
        <v>323</v>
      </c>
      <c r="I24" s="69">
        <v>480</v>
      </c>
      <c r="J24" s="68">
        <v>16</v>
      </c>
      <c r="K24" s="63" t="s">
        <v>323</v>
      </c>
      <c r="L24" s="69">
        <v>20</v>
      </c>
    </row>
    <row r="25" spans="1:12">
      <c r="A25" s="68">
        <v>6</v>
      </c>
      <c r="B25" s="63" t="s">
        <v>560</v>
      </c>
      <c r="C25" s="68">
        <v>18</v>
      </c>
      <c r="D25" s="68">
        <v>7</v>
      </c>
      <c r="E25" s="68">
        <v>1</v>
      </c>
      <c r="F25" s="68">
        <v>10</v>
      </c>
      <c r="G25" s="68">
        <v>464</v>
      </c>
      <c r="H25" s="63" t="s">
        <v>323</v>
      </c>
      <c r="I25" s="69">
        <v>523</v>
      </c>
      <c r="J25" s="68">
        <v>15</v>
      </c>
      <c r="K25" s="63" t="s">
        <v>323</v>
      </c>
      <c r="L25" s="69">
        <v>21</v>
      </c>
    </row>
    <row r="26" spans="1:12">
      <c r="A26" s="68">
        <v>7</v>
      </c>
      <c r="B26" s="63" t="s">
        <v>562</v>
      </c>
      <c r="C26" s="68">
        <v>18</v>
      </c>
      <c r="D26" s="68">
        <v>7</v>
      </c>
      <c r="E26" s="68">
        <v>1</v>
      </c>
      <c r="F26" s="68">
        <v>10</v>
      </c>
      <c r="G26" s="68">
        <v>409</v>
      </c>
      <c r="H26" s="63" t="s">
        <v>323</v>
      </c>
      <c r="I26" s="69">
        <v>476</v>
      </c>
      <c r="J26" s="68">
        <v>15</v>
      </c>
      <c r="K26" s="63" t="s">
        <v>323</v>
      </c>
      <c r="L26" s="69">
        <v>21</v>
      </c>
    </row>
    <row r="27" spans="1:12">
      <c r="A27" s="68">
        <v>8</v>
      </c>
      <c r="B27" s="63" t="s">
        <v>515</v>
      </c>
      <c r="C27" s="68">
        <v>18</v>
      </c>
      <c r="D27" s="68">
        <v>5</v>
      </c>
      <c r="E27" s="68">
        <v>1</v>
      </c>
      <c r="F27" s="68">
        <v>12</v>
      </c>
      <c r="G27" s="68">
        <v>473</v>
      </c>
      <c r="H27" s="63" t="s">
        <v>323</v>
      </c>
      <c r="I27" s="69">
        <v>500</v>
      </c>
      <c r="J27" s="68">
        <v>11</v>
      </c>
      <c r="K27" s="63" t="s">
        <v>323</v>
      </c>
      <c r="L27" s="69">
        <v>25</v>
      </c>
    </row>
    <row r="28" spans="1:12">
      <c r="A28" s="68">
        <v>9</v>
      </c>
      <c r="B28" s="63" t="s">
        <v>564</v>
      </c>
      <c r="C28" s="68">
        <v>18</v>
      </c>
      <c r="D28" s="68">
        <v>5</v>
      </c>
      <c r="E28" s="68">
        <v>0</v>
      </c>
      <c r="F28" s="68">
        <v>13</v>
      </c>
      <c r="G28" s="68">
        <v>527</v>
      </c>
      <c r="H28" s="63" t="s">
        <v>323</v>
      </c>
      <c r="I28" s="69">
        <v>542</v>
      </c>
      <c r="J28" s="68">
        <v>10</v>
      </c>
      <c r="K28" s="63" t="s">
        <v>323</v>
      </c>
      <c r="L28" s="69">
        <v>26</v>
      </c>
    </row>
    <row r="29" spans="1:12">
      <c r="A29" s="68">
        <v>10</v>
      </c>
      <c r="B29" s="63" t="s">
        <v>563</v>
      </c>
      <c r="C29" s="68">
        <v>18</v>
      </c>
      <c r="D29" s="68">
        <v>5</v>
      </c>
      <c r="E29" s="68">
        <v>0</v>
      </c>
      <c r="F29" s="68">
        <v>13</v>
      </c>
      <c r="G29" s="68">
        <v>497</v>
      </c>
      <c r="H29" s="63" t="s">
        <v>323</v>
      </c>
      <c r="I29" s="69">
        <v>550</v>
      </c>
      <c r="J29" s="68">
        <v>10</v>
      </c>
      <c r="K29" s="63" t="s">
        <v>323</v>
      </c>
      <c r="L29" s="69">
        <v>26</v>
      </c>
    </row>
    <row r="31" spans="1:12">
      <c r="A31" s="65" t="s">
        <v>565</v>
      </c>
    </row>
    <row r="32" spans="1:12">
      <c r="C32" s="66" t="s">
        <v>316</v>
      </c>
      <c r="D32" s="66" t="s">
        <v>317</v>
      </c>
      <c r="E32" s="66" t="s">
        <v>318</v>
      </c>
      <c r="F32" s="66" t="s">
        <v>319</v>
      </c>
      <c r="H32" s="67" t="s">
        <v>320</v>
      </c>
      <c r="K32" s="67" t="s">
        <v>321</v>
      </c>
    </row>
    <row r="33" spans="1:12">
      <c r="A33" s="68">
        <v>1</v>
      </c>
      <c r="B33" s="63" t="s">
        <v>566</v>
      </c>
      <c r="C33" s="68">
        <v>16</v>
      </c>
      <c r="D33" s="68">
        <v>15</v>
      </c>
      <c r="E33" s="68">
        <v>0</v>
      </c>
      <c r="F33" s="68">
        <v>1</v>
      </c>
      <c r="G33" s="68">
        <v>542</v>
      </c>
      <c r="H33" s="63" t="s">
        <v>323</v>
      </c>
      <c r="I33" s="69">
        <v>397</v>
      </c>
      <c r="J33" s="68">
        <v>30</v>
      </c>
      <c r="K33" s="63" t="s">
        <v>323</v>
      </c>
      <c r="L33" s="69">
        <v>2</v>
      </c>
    </row>
    <row r="34" spans="1:12">
      <c r="A34" s="68">
        <v>2</v>
      </c>
      <c r="B34" s="63" t="s">
        <v>568</v>
      </c>
      <c r="C34" s="68">
        <v>16</v>
      </c>
      <c r="D34" s="68">
        <v>10</v>
      </c>
      <c r="E34" s="68">
        <v>1</v>
      </c>
      <c r="F34" s="68">
        <v>5</v>
      </c>
      <c r="G34" s="68">
        <v>450</v>
      </c>
      <c r="H34" s="63" t="s">
        <v>323</v>
      </c>
      <c r="I34" s="69">
        <v>380</v>
      </c>
      <c r="J34" s="68">
        <v>21</v>
      </c>
      <c r="K34" s="63" t="s">
        <v>323</v>
      </c>
      <c r="L34" s="69">
        <v>11</v>
      </c>
    </row>
    <row r="35" spans="1:12">
      <c r="A35" s="68">
        <v>3</v>
      </c>
      <c r="B35" s="63" t="s">
        <v>571</v>
      </c>
      <c r="C35" s="68">
        <v>16</v>
      </c>
      <c r="D35" s="68">
        <v>9</v>
      </c>
      <c r="E35" s="68">
        <v>1</v>
      </c>
      <c r="F35" s="68">
        <v>6</v>
      </c>
      <c r="G35" s="68">
        <v>484</v>
      </c>
      <c r="H35" s="63" t="s">
        <v>323</v>
      </c>
      <c r="I35" s="69">
        <v>446</v>
      </c>
      <c r="J35" s="68">
        <v>19</v>
      </c>
      <c r="K35" s="63" t="s">
        <v>323</v>
      </c>
      <c r="L35" s="69">
        <v>13</v>
      </c>
    </row>
    <row r="36" spans="1:12">
      <c r="A36" s="68">
        <v>4</v>
      </c>
      <c r="B36" s="63" t="s">
        <v>572</v>
      </c>
      <c r="C36" s="68">
        <v>16</v>
      </c>
      <c r="D36" s="68">
        <v>8</v>
      </c>
      <c r="E36" s="68">
        <v>2</v>
      </c>
      <c r="F36" s="68">
        <v>6</v>
      </c>
      <c r="G36" s="68">
        <v>482</v>
      </c>
      <c r="H36" s="63" t="s">
        <v>323</v>
      </c>
      <c r="I36" s="69">
        <v>475</v>
      </c>
      <c r="J36" s="68">
        <v>18</v>
      </c>
      <c r="K36" s="63" t="s">
        <v>323</v>
      </c>
      <c r="L36" s="69">
        <v>14</v>
      </c>
    </row>
    <row r="37" spans="1:12">
      <c r="A37" s="68">
        <v>5</v>
      </c>
      <c r="B37" s="63" t="s">
        <v>569</v>
      </c>
      <c r="C37" s="68">
        <v>16</v>
      </c>
      <c r="D37" s="68">
        <v>7</v>
      </c>
      <c r="E37" s="68">
        <v>1</v>
      </c>
      <c r="F37" s="68">
        <v>8</v>
      </c>
      <c r="G37" s="68">
        <v>453</v>
      </c>
      <c r="H37" s="63" t="s">
        <v>323</v>
      </c>
      <c r="I37" s="69">
        <v>463</v>
      </c>
      <c r="J37" s="68">
        <v>15</v>
      </c>
      <c r="K37" s="63" t="s">
        <v>323</v>
      </c>
      <c r="L37" s="69">
        <v>17</v>
      </c>
    </row>
    <row r="38" spans="1:12">
      <c r="A38" s="68">
        <v>6</v>
      </c>
      <c r="B38" s="63" t="s">
        <v>567</v>
      </c>
      <c r="C38" s="68">
        <v>16</v>
      </c>
      <c r="D38" s="68">
        <v>7</v>
      </c>
      <c r="E38" s="68">
        <v>0</v>
      </c>
      <c r="F38" s="68">
        <v>9</v>
      </c>
      <c r="G38" s="68">
        <v>391</v>
      </c>
      <c r="H38" s="63" t="s">
        <v>323</v>
      </c>
      <c r="I38" s="69">
        <v>438</v>
      </c>
      <c r="J38" s="68">
        <v>14</v>
      </c>
      <c r="K38" s="63" t="s">
        <v>323</v>
      </c>
      <c r="L38" s="69">
        <v>18</v>
      </c>
    </row>
    <row r="39" spans="1:12">
      <c r="A39" s="68">
        <v>7</v>
      </c>
      <c r="B39" s="63" t="s">
        <v>570</v>
      </c>
      <c r="C39" s="68">
        <v>16</v>
      </c>
      <c r="D39" s="68">
        <v>6</v>
      </c>
      <c r="E39" s="68">
        <v>1</v>
      </c>
      <c r="F39" s="68">
        <v>9</v>
      </c>
      <c r="G39" s="68">
        <v>456</v>
      </c>
      <c r="H39" s="63" t="s">
        <v>323</v>
      </c>
      <c r="I39" s="69">
        <v>465</v>
      </c>
      <c r="J39" s="68">
        <v>13</v>
      </c>
      <c r="K39" s="63" t="s">
        <v>323</v>
      </c>
      <c r="L39" s="69">
        <v>19</v>
      </c>
    </row>
    <row r="40" spans="1:12">
      <c r="A40" s="68">
        <v>8</v>
      </c>
      <c r="B40" s="63" t="s">
        <v>573</v>
      </c>
      <c r="C40" s="68">
        <v>16</v>
      </c>
      <c r="D40" s="68">
        <v>4</v>
      </c>
      <c r="E40" s="68">
        <v>0</v>
      </c>
      <c r="F40" s="68">
        <v>12</v>
      </c>
      <c r="G40" s="68">
        <v>428</v>
      </c>
      <c r="H40" s="63" t="s">
        <v>323</v>
      </c>
      <c r="I40" s="69">
        <v>547</v>
      </c>
      <c r="J40" s="68">
        <v>8</v>
      </c>
      <c r="K40" s="63" t="s">
        <v>323</v>
      </c>
      <c r="L40" s="69">
        <v>24</v>
      </c>
    </row>
    <row r="41" spans="1:12">
      <c r="A41" s="68">
        <v>9</v>
      </c>
      <c r="B41" s="63" t="s">
        <v>574</v>
      </c>
      <c r="C41" s="68">
        <v>16</v>
      </c>
      <c r="D41" s="68">
        <v>2</v>
      </c>
      <c r="E41" s="68">
        <v>2</v>
      </c>
      <c r="F41" s="68">
        <v>12</v>
      </c>
      <c r="G41" s="68">
        <v>403</v>
      </c>
      <c r="H41" s="63" t="s">
        <v>323</v>
      </c>
      <c r="I41" s="69">
        <v>478</v>
      </c>
      <c r="J41" s="68">
        <v>6</v>
      </c>
      <c r="K41" s="63" t="s">
        <v>323</v>
      </c>
      <c r="L41" s="69">
        <v>26</v>
      </c>
    </row>
    <row r="42" spans="1:12">
      <c r="A42" s="68">
        <v>10</v>
      </c>
      <c r="B42" s="63" t="s">
        <v>575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3" t="s">
        <v>323</v>
      </c>
      <c r="I42" s="69">
        <v>0</v>
      </c>
      <c r="J42" s="68">
        <v>0</v>
      </c>
      <c r="K42" s="63" t="s">
        <v>323</v>
      </c>
      <c r="L42" s="69">
        <v>0</v>
      </c>
    </row>
    <row r="44" spans="1:12">
      <c r="A44" s="65" t="s">
        <v>576</v>
      </c>
    </row>
    <row r="45" spans="1:12">
      <c r="C45" s="66" t="s">
        <v>316</v>
      </c>
      <c r="D45" s="66" t="s">
        <v>317</v>
      </c>
      <c r="E45" s="66" t="s">
        <v>318</v>
      </c>
      <c r="F45" s="66" t="s">
        <v>319</v>
      </c>
      <c r="H45" s="67" t="s">
        <v>320</v>
      </c>
      <c r="K45" s="67" t="s">
        <v>321</v>
      </c>
    </row>
    <row r="46" spans="1:12">
      <c r="A46" s="68">
        <v>1</v>
      </c>
      <c r="B46" s="63" t="s">
        <v>577</v>
      </c>
      <c r="C46" s="68">
        <v>16</v>
      </c>
      <c r="D46" s="68">
        <v>13</v>
      </c>
      <c r="E46" s="68">
        <v>0</v>
      </c>
      <c r="F46" s="68">
        <v>3</v>
      </c>
      <c r="G46" s="68">
        <v>534</v>
      </c>
      <c r="H46" s="63" t="s">
        <v>323</v>
      </c>
      <c r="I46" s="69">
        <v>423</v>
      </c>
      <c r="J46" s="68">
        <v>26</v>
      </c>
      <c r="K46" s="63" t="s">
        <v>323</v>
      </c>
      <c r="L46" s="69">
        <v>6</v>
      </c>
    </row>
    <row r="47" spans="1:12">
      <c r="A47" s="68">
        <v>2</v>
      </c>
      <c r="B47" s="63" t="s">
        <v>579</v>
      </c>
      <c r="C47" s="68">
        <v>16</v>
      </c>
      <c r="D47" s="68">
        <v>12</v>
      </c>
      <c r="E47" s="68">
        <v>0</v>
      </c>
      <c r="F47" s="68">
        <v>4</v>
      </c>
      <c r="G47" s="68">
        <v>475</v>
      </c>
      <c r="H47" s="63" t="s">
        <v>323</v>
      </c>
      <c r="I47" s="69">
        <v>451</v>
      </c>
      <c r="J47" s="68">
        <v>24</v>
      </c>
      <c r="K47" s="63" t="s">
        <v>323</v>
      </c>
      <c r="L47" s="69">
        <v>8</v>
      </c>
    </row>
    <row r="48" spans="1:12">
      <c r="A48" s="68">
        <v>3</v>
      </c>
      <c r="B48" s="63" t="s">
        <v>578</v>
      </c>
      <c r="C48" s="68">
        <v>16</v>
      </c>
      <c r="D48" s="68">
        <v>10</v>
      </c>
      <c r="E48" s="68">
        <v>0</v>
      </c>
      <c r="F48" s="68">
        <v>6</v>
      </c>
      <c r="G48" s="68">
        <v>516</v>
      </c>
      <c r="H48" s="63" t="s">
        <v>323</v>
      </c>
      <c r="I48" s="69">
        <v>478</v>
      </c>
      <c r="J48" s="68">
        <v>20</v>
      </c>
      <c r="K48" s="63" t="s">
        <v>323</v>
      </c>
      <c r="L48" s="69">
        <v>12</v>
      </c>
    </row>
    <row r="49" spans="1:12">
      <c r="A49" s="68">
        <v>4</v>
      </c>
      <c r="B49" s="63" t="s">
        <v>582</v>
      </c>
      <c r="C49" s="68">
        <v>16</v>
      </c>
      <c r="D49" s="68">
        <v>8</v>
      </c>
      <c r="E49" s="68">
        <v>2</v>
      </c>
      <c r="F49" s="68">
        <v>6</v>
      </c>
      <c r="G49" s="68">
        <v>416</v>
      </c>
      <c r="H49" s="63" t="s">
        <v>323</v>
      </c>
      <c r="I49" s="69">
        <v>402</v>
      </c>
      <c r="J49" s="68">
        <v>18</v>
      </c>
      <c r="K49" s="63" t="s">
        <v>323</v>
      </c>
      <c r="L49" s="69">
        <v>14</v>
      </c>
    </row>
    <row r="50" spans="1:12">
      <c r="A50" s="68">
        <v>5</v>
      </c>
      <c r="B50" s="63" t="s">
        <v>581</v>
      </c>
      <c r="C50" s="68">
        <v>16</v>
      </c>
      <c r="D50" s="68">
        <v>8</v>
      </c>
      <c r="E50" s="68">
        <v>1</v>
      </c>
      <c r="F50" s="68">
        <v>7</v>
      </c>
      <c r="G50" s="68">
        <v>449</v>
      </c>
      <c r="H50" s="63" t="s">
        <v>323</v>
      </c>
      <c r="I50" s="69">
        <v>446</v>
      </c>
      <c r="J50" s="68">
        <v>17</v>
      </c>
      <c r="K50" s="63" t="s">
        <v>323</v>
      </c>
      <c r="L50" s="69">
        <v>15</v>
      </c>
    </row>
    <row r="51" spans="1:12">
      <c r="A51" s="68">
        <v>6</v>
      </c>
      <c r="B51" s="63" t="s">
        <v>583</v>
      </c>
      <c r="C51" s="68">
        <v>16</v>
      </c>
      <c r="D51" s="68">
        <v>6</v>
      </c>
      <c r="E51" s="68">
        <v>2</v>
      </c>
      <c r="F51" s="68">
        <v>8</v>
      </c>
      <c r="G51" s="68">
        <v>425</v>
      </c>
      <c r="H51" s="63" t="s">
        <v>323</v>
      </c>
      <c r="I51" s="69">
        <v>437</v>
      </c>
      <c r="J51" s="68">
        <v>14</v>
      </c>
      <c r="K51" s="63" t="s">
        <v>323</v>
      </c>
      <c r="L51" s="69">
        <v>18</v>
      </c>
    </row>
    <row r="52" spans="1:12">
      <c r="A52" s="68">
        <v>7</v>
      </c>
      <c r="B52" s="63" t="s">
        <v>580</v>
      </c>
      <c r="C52" s="68">
        <v>16</v>
      </c>
      <c r="D52" s="68">
        <v>4</v>
      </c>
      <c r="E52" s="68">
        <v>1</v>
      </c>
      <c r="F52" s="68">
        <v>11</v>
      </c>
      <c r="G52" s="68">
        <v>344</v>
      </c>
      <c r="H52" s="63" t="s">
        <v>323</v>
      </c>
      <c r="I52" s="69">
        <v>415</v>
      </c>
      <c r="J52" s="68">
        <v>9</v>
      </c>
      <c r="K52" s="63" t="s">
        <v>323</v>
      </c>
      <c r="L52" s="69">
        <v>23</v>
      </c>
    </row>
    <row r="53" spans="1:12">
      <c r="A53" s="68">
        <v>8</v>
      </c>
      <c r="B53" s="63" t="s">
        <v>585</v>
      </c>
      <c r="C53" s="68">
        <v>16</v>
      </c>
      <c r="D53" s="68">
        <v>3</v>
      </c>
      <c r="E53" s="68">
        <v>2</v>
      </c>
      <c r="F53" s="68">
        <v>11</v>
      </c>
      <c r="G53" s="68">
        <v>386</v>
      </c>
      <c r="H53" s="63" t="s">
        <v>323</v>
      </c>
      <c r="I53" s="69">
        <v>438</v>
      </c>
      <c r="J53" s="68">
        <v>8</v>
      </c>
      <c r="K53" s="63" t="s">
        <v>323</v>
      </c>
      <c r="L53" s="69">
        <v>24</v>
      </c>
    </row>
    <row r="54" spans="1:12">
      <c r="A54" s="68">
        <v>9</v>
      </c>
      <c r="B54" s="63" t="s">
        <v>584</v>
      </c>
      <c r="C54" s="68">
        <v>16</v>
      </c>
      <c r="D54" s="68">
        <v>4</v>
      </c>
      <c r="E54" s="68">
        <v>0</v>
      </c>
      <c r="F54" s="68">
        <v>12</v>
      </c>
      <c r="G54" s="68">
        <v>439</v>
      </c>
      <c r="H54" s="63" t="s">
        <v>323</v>
      </c>
      <c r="I54" s="69">
        <v>494</v>
      </c>
      <c r="J54" s="68">
        <v>8</v>
      </c>
      <c r="K54" s="63" t="s">
        <v>323</v>
      </c>
      <c r="L54" s="69">
        <v>24</v>
      </c>
    </row>
    <row r="56" spans="1:12">
      <c r="A56" s="65" t="s">
        <v>586</v>
      </c>
    </row>
    <row r="57" spans="1:12">
      <c r="C57" s="66" t="s">
        <v>316</v>
      </c>
      <c r="D57" s="66" t="s">
        <v>317</v>
      </c>
      <c r="E57" s="66" t="s">
        <v>318</v>
      </c>
      <c r="F57" s="66" t="s">
        <v>319</v>
      </c>
      <c r="H57" s="67" t="s">
        <v>320</v>
      </c>
      <c r="K57" s="67" t="s">
        <v>321</v>
      </c>
    </row>
    <row r="58" spans="1:12">
      <c r="A58" s="68">
        <v>1</v>
      </c>
      <c r="B58" s="63" t="s">
        <v>370</v>
      </c>
      <c r="C58" s="68">
        <v>10</v>
      </c>
      <c r="D58" s="68">
        <v>10</v>
      </c>
      <c r="E58" s="68">
        <v>0</v>
      </c>
      <c r="F58" s="68">
        <v>0</v>
      </c>
      <c r="G58" s="68">
        <v>86</v>
      </c>
      <c r="H58" s="63" t="s">
        <v>323</v>
      </c>
      <c r="I58" s="69">
        <v>47</v>
      </c>
      <c r="J58" s="68">
        <v>20</v>
      </c>
      <c r="K58" s="63" t="s">
        <v>323</v>
      </c>
      <c r="L58" s="69">
        <v>0</v>
      </c>
    </row>
    <row r="59" spans="1:12">
      <c r="A59" s="68">
        <v>2</v>
      </c>
      <c r="B59" s="63" t="s">
        <v>562</v>
      </c>
      <c r="C59" s="68">
        <v>10</v>
      </c>
      <c r="D59" s="68">
        <v>6</v>
      </c>
      <c r="E59" s="68">
        <v>1</v>
      </c>
      <c r="F59" s="68">
        <v>3</v>
      </c>
      <c r="G59" s="68">
        <v>75</v>
      </c>
      <c r="H59" s="63" t="s">
        <v>323</v>
      </c>
      <c r="I59" s="69">
        <v>60</v>
      </c>
      <c r="J59" s="68">
        <v>13</v>
      </c>
      <c r="K59" s="63" t="s">
        <v>323</v>
      </c>
      <c r="L59" s="69">
        <v>7</v>
      </c>
    </row>
    <row r="60" spans="1:12">
      <c r="A60" s="63">
        <v>3</v>
      </c>
      <c r="B60" s="63" t="s">
        <v>427</v>
      </c>
      <c r="C60" s="68">
        <v>10</v>
      </c>
      <c r="D60" s="68">
        <v>4</v>
      </c>
      <c r="E60" s="68">
        <v>1</v>
      </c>
      <c r="F60" s="68">
        <v>5</v>
      </c>
      <c r="G60" s="68">
        <v>55</v>
      </c>
      <c r="H60" s="63" t="s">
        <v>323</v>
      </c>
      <c r="I60" s="69">
        <v>65</v>
      </c>
      <c r="J60" s="68">
        <v>9</v>
      </c>
      <c r="K60" s="63" t="s">
        <v>323</v>
      </c>
      <c r="L60" s="69">
        <v>11</v>
      </c>
    </row>
    <row r="61" spans="1:12">
      <c r="A61" s="68">
        <v>4</v>
      </c>
      <c r="B61" s="63" t="s">
        <v>550</v>
      </c>
      <c r="C61" s="68">
        <v>10</v>
      </c>
      <c r="D61" s="68">
        <v>3</v>
      </c>
      <c r="E61" s="68">
        <v>0</v>
      </c>
      <c r="F61" s="68">
        <v>7</v>
      </c>
      <c r="G61" s="68">
        <v>61</v>
      </c>
      <c r="H61" s="63" t="s">
        <v>323</v>
      </c>
      <c r="I61" s="69">
        <v>75</v>
      </c>
      <c r="J61" s="68">
        <v>6</v>
      </c>
      <c r="K61" s="63" t="s">
        <v>323</v>
      </c>
      <c r="L61" s="69">
        <v>14</v>
      </c>
    </row>
    <row r="62" spans="1:12">
      <c r="A62" s="68">
        <v>5</v>
      </c>
      <c r="B62" s="63" t="s">
        <v>333</v>
      </c>
      <c r="C62" s="68">
        <v>10</v>
      </c>
      <c r="D62" s="68">
        <v>2</v>
      </c>
      <c r="E62" s="68">
        <v>2</v>
      </c>
      <c r="F62" s="68">
        <v>6</v>
      </c>
      <c r="G62" s="68">
        <v>57</v>
      </c>
      <c r="H62" s="63" t="s">
        <v>323</v>
      </c>
      <c r="I62" s="69">
        <v>70</v>
      </c>
      <c r="J62" s="68">
        <v>6</v>
      </c>
      <c r="K62" s="63" t="s">
        <v>323</v>
      </c>
      <c r="L62" s="69">
        <v>14</v>
      </c>
    </row>
    <row r="63" spans="1:12">
      <c r="A63" s="68">
        <v>6</v>
      </c>
      <c r="B63" s="63" t="s">
        <v>569</v>
      </c>
      <c r="C63" s="68">
        <v>10</v>
      </c>
      <c r="D63" s="68">
        <v>3</v>
      </c>
      <c r="E63" s="68">
        <v>0</v>
      </c>
      <c r="F63" s="68">
        <v>7</v>
      </c>
      <c r="G63" s="68">
        <v>60</v>
      </c>
      <c r="H63" s="63" t="s">
        <v>323</v>
      </c>
      <c r="I63" s="69">
        <v>77</v>
      </c>
      <c r="J63" s="68">
        <v>6</v>
      </c>
      <c r="K63" s="63" t="s">
        <v>323</v>
      </c>
      <c r="L63" s="69">
        <v>14</v>
      </c>
    </row>
    <row r="65" spans="1:12">
      <c r="A65" s="65" t="s">
        <v>587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588</v>
      </c>
      <c r="C67" s="68">
        <v>16</v>
      </c>
      <c r="D67" s="68">
        <v>13</v>
      </c>
      <c r="E67" s="68">
        <v>1</v>
      </c>
      <c r="F67" s="68">
        <v>2</v>
      </c>
      <c r="G67" s="68">
        <v>400</v>
      </c>
      <c r="H67" s="63" t="s">
        <v>323</v>
      </c>
      <c r="I67" s="69">
        <v>335</v>
      </c>
      <c r="J67" s="68">
        <v>27</v>
      </c>
      <c r="K67" s="63" t="s">
        <v>323</v>
      </c>
      <c r="L67" s="69">
        <v>5</v>
      </c>
    </row>
    <row r="68" spans="1:12">
      <c r="A68" s="68">
        <v>2</v>
      </c>
      <c r="B68" s="63" t="s">
        <v>571</v>
      </c>
      <c r="C68" s="68">
        <v>16</v>
      </c>
      <c r="D68" s="68">
        <v>10</v>
      </c>
      <c r="E68" s="68">
        <v>1</v>
      </c>
      <c r="F68" s="68">
        <v>5</v>
      </c>
      <c r="G68" s="68">
        <v>460</v>
      </c>
      <c r="H68" s="63" t="s">
        <v>323</v>
      </c>
      <c r="I68" s="69">
        <v>417</v>
      </c>
      <c r="J68" s="68">
        <v>21</v>
      </c>
      <c r="K68" s="63" t="s">
        <v>323</v>
      </c>
      <c r="L68" s="69">
        <v>11</v>
      </c>
    </row>
    <row r="69" spans="1:12">
      <c r="A69" s="68">
        <v>3</v>
      </c>
      <c r="B69" s="63" t="s">
        <v>555</v>
      </c>
      <c r="C69" s="68">
        <v>16</v>
      </c>
      <c r="D69" s="68">
        <v>9</v>
      </c>
      <c r="E69" s="68">
        <v>2</v>
      </c>
      <c r="F69" s="68">
        <v>5</v>
      </c>
      <c r="G69" s="68">
        <v>416</v>
      </c>
      <c r="H69" s="63" t="s">
        <v>323</v>
      </c>
      <c r="I69" s="69">
        <v>411</v>
      </c>
      <c r="J69" s="68">
        <v>20</v>
      </c>
      <c r="K69" s="63" t="s">
        <v>323</v>
      </c>
      <c r="L69" s="69">
        <v>12</v>
      </c>
    </row>
    <row r="70" spans="1:12">
      <c r="A70" s="68">
        <v>4</v>
      </c>
      <c r="B70" s="63" t="s">
        <v>562</v>
      </c>
      <c r="C70" s="68">
        <v>16</v>
      </c>
      <c r="D70" s="68">
        <v>10</v>
      </c>
      <c r="E70" s="68">
        <v>0</v>
      </c>
      <c r="F70" s="68">
        <v>6</v>
      </c>
      <c r="G70" s="68">
        <v>428</v>
      </c>
      <c r="H70" s="63" t="s">
        <v>323</v>
      </c>
      <c r="I70" s="69">
        <v>342</v>
      </c>
      <c r="J70" s="68">
        <v>20</v>
      </c>
      <c r="K70" s="63" t="s">
        <v>323</v>
      </c>
      <c r="L70" s="69">
        <v>12</v>
      </c>
    </row>
    <row r="71" spans="1:12">
      <c r="A71" s="68">
        <v>5</v>
      </c>
      <c r="B71" s="63" t="s">
        <v>563</v>
      </c>
      <c r="C71" s="68">
        <v>16</v>
      </c>
      <c r="D71" s="68">
        <v>8</v>
      </c>
      <c r="E71" s="68">
        <v>0</v>
      </c>
      <c r="F71" s="68">
        <v>8</v>
      </c>
      <c r="G71" s="68">
        <v>422</v>
      </c>
      <c r="H71" s="63" t="s">
        <v>323</v>
      </c>
      <c r="I71" s="69">
        <v>406</v>
      </c>
      <c r="J71" s="68">
        <v>16</v>
      </c>
      <c r="K71" s="63" t="s">
        <v>323</v>
      </c>
      <c r="L71" s="69">
        <v>16</v>
      </c>
    </row>
    <row r="72" spans="1:12">
      <c r="A72" s="68">
        <v>6</v>
      </c>
      <c r="B72" s="63" t="s">
        <v>589</v>
      </c>
      <c r="C72" s="68">
        <v>16</v>
      </c>
      <c r="D72" s="68">
        <v>6</v>
      </c>
      <c r="E72" s="68">
        <v>2</v>
      </c>
      <c r="F72" s="68">
        <v>8</v>
      </c>
      <c r="G72" s="68">
        <v>336</v>
      </c>
      <c r="H72" s="63" t="s">
        <v>323</v>
      </c>
      <c r="I72" s="69">
        <v>378</v>
      </c>
      <c r="J72" s="68">
        <v>14</v>
      </c>
      <c r="K72" s="63" t="s">
        <v>323</v>
      </c>
      <c r="L72" s="69">
        <v>18</v>
      </c>
    </row>
    <row r="73" spans="1:12">
      <c r="A73" s="68">
        <v>7</v>
      </c>
      <c r="B73" s="63" t="s">
        <v>476</v>
      </c>
      <c r="C73" s="68">
        <v>16</v>
      </c>
      <c r="D73" s="68">
        <v>5</v>
      </c>
      <c r="E73" s="68">
        <v>1</v>
      </c>
      <c r="F73" s="68">
        <v>10</v>
      </c>
      <c r="G73" s="68">
        <v>379</v>
      </c>
      <c r="H73" s="63" t="s">
        <v>323</v>
      </c>
      <c r="I73" s="69">
        <v>383</v>
      </c>
      <c r="J73" s="68">
        <v>11</v>
      </c>
      <c r="K73" s="63" t="s">
        <v>323</v>
      </c>
      <c r="L73" s="69">
        <v>21</v>
      </c>
    </row>
    <row r="74" spans="1:12">
      <c r="A74" s="68">
        <v>8</v>
      </c>
      <c r="B74" s="63" t="s">
        <v>579</v>
      </c>
      <c r="C74" s="68">
        <v>16</v>
      </c>
      <c r="D74" s="68">
        <v>5</v>
      </c>
      <c r="E74" s="68">
        <v>1</v>
      </c>
      <c r="F74" s="68">
        <v>10</v>
      </c>
      <c r="G74" s="68">
        <v>412</v>
      </c>
      <c r="H74" s="63" t="s">
        <v>323</v>
      </c>
      <c r="I74" s="69">
        <v>458</v>
      </c>
      <c r="J74" s="68">
        <v>11</v>
      </c>
      <c r="K74" s="63" t="s">
        <v>323</v>
      </c>
      <c r="L74" s="69">
        <v>21</v>
      </c>
    </row>
    <row r="75" spans="1:12">
      <c r="A75" s="68">
        <v>9</v>
      </c>
      <c r="B75" s="63" t="s">
        <v>590</v>
      </c>
      <c r="C75" s="68">
        <v>16</v>
      </c>
      <c r="D75" s="68">
        <v>2</v>
      </c>
      <c r="E75" s="68">
        <v>0</v>
      </c>
      <c r="F75" s="68">
        <v>14</v>
      </c>
      <c r="G75" s="68">
        <v>285</v>
      </c>
      <c r="H75" s="63" t="s">
        <v>323</v>
      </c>
      <c r="I75" s="69">
        <v>408</v>
      </c>
      <c r="J75" s="68">
        <v>4</v>
      </c>
      <c r="K75" s="63" t="s">
        <v>323</v>
      </c>
      <c r="L75" s="69">
        <v>28</v>
      </c>
    </row>
    <row r="77" spans="1:12">
      <c r="A77" s="65" t="s">
        <v>591</v>
      </c>
    </row>
    <row r="78" spans="1:12">
      <c r="C78" s="66" t="s">
        <v>316</v>
      </c>
      <c r="D78" s="66" t="s">
        <v>317</v>
      </c>
      <c r="E78" s="66" t="s">
        <v>318</v>
      </c>
      <c r="F78" s="66" t="s">
        <v>319</v>
      </c>
      <c r="H78" s="67" t="s">
        <v>320</v>
      </c>
      <c r="K78" s="67" t="s">
        <v>321</v>
      </c>
    </row>
    <row r="79" spans="1:12">
      <c r="A79" s="68">
        <v>1</v>
      </c>
      <c r="B79" s="63" t="s">
        <v>578</v>
      </c>
      <c r="C79" s="68">
        <v>10</v>
      </c>
      <c r="D79" s="68">
        <v>8</v>
      </c>
      <c r="E79" s="68">
        <v>0</v>
      </c>
      <c r="F79" s="68">
        <v>2</v>
      </c>
      <c r="G79" s="68">
        <v>205</v>
      </c>
      <c r="H79" s="63" t="s">
        <v>323</v>
      </c>
      <c r="I79" s="69">
        <v>174</v>
      </c>
      <c r="J79" s="68">
        <v>16</v>
      </c>
      <c r="K79" s="63" t="s">
        <v>323</v>
      </c>
      <c r="L79" s="69">
        <v>4</v>
      </c>
    </row>
    <row r="80" spans="1:12">
      <c r="A80" s="68">
        <v>2</v>
      </c>
      <c r="B80" s="63" t="s">
        <v>592</v>
      </c>
      <c r="C80" s="68">
        <v>10</v>
      </c>
      <c r="D80" s="68">
        <v>7</v>
      </c>
      <c r="E80" s="68">
        <v>0</v>
      </c>
      <c r="F80" s="68">
        <v>3</v>
      </c>
      <c r="G80" s="68">
        <v>240</v>
      </c>
      <c r="H80" s="63" t="s">
        <v>323</v>
      </c>
      <c r="I80" s="69">
        <v>184</v>
      </c>
      <c r="J80" s="68">
        <v>14</v>
      </c>
      <c r="K80" s="63" t="s">
        <v>323</v>
      </c>
      <c r="L80" s="69">
        <v>6</v>
      </c>
    </row>
    <row r="81" spans="1:12">
      <c r="A81" s="68">
        <v>3</v>
      </c>
      <c r="B81" s="63" t="s">
        <v>593</v>
      </c>
      <c r="C81" s="68">
        <v>10</v>
      </c>
      <c r="D81" s="68">
        <v>6</v>
      </c>
      <c r="E81" s="68">
        <v>0</v>
      </c>
      <c r="F81" s="68">
        <v>4</v>
      </c>
      <c r="G81" s="68">
        <v>203</v>
      </c>
      <c r="H81" s="63" t="s">
        <v>323</v>
      </c>
      <c r="I81" s="69">
        <v>146</v>
      </c>
      <c r="J81" s="68">
        <v>12</v>
      </c>
      <c r="K81" s="63" t="s">
        <v>323</v>
      </c>
      <c r="L81" s="69">
        <v>8</v>
      </c>
    </row>
    <row r="82" spans="1:12">
      <c r="A82" s="68">
        <v>4</v>
      </c>
      <c r="B82" s="63" t="s">
        <v>372</v>
      </c>
      <c r="C82" s="68">
        <v>10</v>
      </c>
      <c r="D82" s="68">
        <v>6</v>
      </c>
      <c r="E82" s="68">
        <v>0</v>
      </c>
      <c r="F82" s="68">
        <v>4</v>
      </c>
      <c r="G82" s="68">
        <v>229</v>
      </c>
      <c r="H82" s="63" t="s">
        <v>323</v>
      </c>
      <c r="I82" s="69">
        <v>213</v>
      </c>
      <c r="J82" s="68">
        <v>12</v>
      </c>
      <c r="K82" s="63" t="s">
        <v>323</v>
      </c>
      <c r="L82" s="69">
        <v>8</v>
      </c>
    </row>
    <row r="83" spans="1:12">
      <c r="A83" s="68">
        <v>5</v>
      </c>
      <c r="B83" s="63" t="s">
        <v>594</v>
      </c>
      <c r="C83" s="68">
        <v>10</v>
      </c>
      <c r="D83" s="68">
        <v>2</v>
      </c>
      <c r="E83" s="68">
        <v>0</v>
      </c>
      <c r="F83" s="68">
        <v>8</v>
      </c>
      <c r="G83" s="68">
        <v>201</v>
      </c>
      <c r="H83" s="63" t="s">
        <v>323</v>
      </c>
      <c r="I83" s="69">
        <v>257</v>
      </c>
      <c r="J83" s="68">
        <v>4</v>
      </c>
      <c r="K83" s="63" t="s">
        <v>323</v>
      </c>
      <c r="L83" s="69">
        <v>16</v>
      </c>
    </row>
    <row r="84" spans="1:12">
      <c r="A84" s="68">
        <v>6</v>
      </c>
      <c r="B84" s="63" t="s">
        <v>595</v>
      </c>
      <c r="C84" s="68">
        <v>10</v>
      </c>
      <c r="D84" s="68">
        <v>1</v>
      </c>
      <c r="E84" s="68">
        <v>0</v>
      </c>
      <c r="F84" s="68">
        <v>9</v>
      </c>
      <c r="G84" s="68">
        <v>158</v>
      </c>
      <c r="H84" s="63" t="s">
        <v>323</v>
      </c>
      <c r="I84" s="69">
        <v>262</v>
      </c>
      <c r="J84" s="68">
        <v>2</v>
      </c>
      <c r="K84" s="63" t="s">
        <v>323</v>
      </c>
      <c r="L84" s="69">
        <v>18</v>
      </c>
    </row>
    <row r="86" spans="1:12">
      <c r="A86" s="65" t="s">
        <v>596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553</v>
      </c>
      <c r="C88" s="68">
        <v>10</v>
      </c>
      <c r="D88" s="68">
        <v>10</v>
      </c>
      <c r="E88" s="68">
        <v>0</v>
      </c>
      <c r="F88" s="68">
        <v>0</v>
      </c>
      <c r="G88" s="68">
        <v>367</v>
      </c>
      <c r="H88" s="63" t="s">
        <v>323</v>
      </c>
      <c r="I88" s="69">
        <v>208</v>
      </c>
      <c r="J88" s="68">
        <v>20</v>
      </c>
      <c r="K88" s="63" t="s">
        <v>323</v>
      </c>
      <c r="L88" s="69">
        <v>0</v>
      </c>
    </row>
    <row r="89" spans="1:12">
      <c r="A89" s="68">
        <v>2</v>
      </c>
      <c r="B89" s="63" t="s">
        <v>567</v>
      </c>
      <c r="C89" s="68">
        <v>10</v>
      </c>
      <c r="D89" s="68">
        <v>8</v>
      </c>
      <c r="E89" s="68">
        <v>0</v>
      </c>
      <c r="F89" s="68">
        <v>2</v>
      </c>
      <c r="G89" s="68">
        <v>339</v>
      </c>
      <c r="H89" s="63" t="s">
        <v>323</v>
      </c>
      <c r="I89" s="69">
        <v>214</v>
      </c>
      <c r="J89" s="68">
        <v>16</v>
      </c>
      <c r="K89" s="63" t="s">
        <v>323</v>
      </c>
      <c r="L89" s="69">
        <v>4</v>
      </c>
    </row>
    <row r="90" spans="1:12">
      <c r="A90" s="68">
        <v>3</v>
      </c>
      <c r="B90" s="63" t="s">
        <v>566</v>
      </c>
      <c r="C90" s="68">
        <v>10</v>
      </c>
      <c r="D90" s="68">
        <v>5</v>
      </c>
      <c r="E90" s="68">
        <v>1</v>
      </c>
      <c r="F90" s="68">
        <v>4</v>
      </c>
      <c r="G90" s="68">
        <v>262</v>
      </c>
      <c r="H90" s="63" t="s">
        <v>323</v>
      </c>
      <c r="I90" s="69">
        <v>266</v>
      </c>
      <c r="J90" s="68">
        <v>11</v>
      </c>
      <c r="K90" s="63" t="s">
        <v>323</v>
      </c>
      <c r="L90" s="69">
        <v>9</v>
      </c>
    </row>
    <row r="91" spans="1:12">
      <c r="A91" s="68">
        <v>4</v>
      </c>
      <c r="B91" s="63" t="s">
        <v>597</v>
      </c>
      <c r="C91" s="68">
        <v>10</v>
      </c>
      <c r="D91" s="68">
        <v>4</v>
      </c>
      <c r="E91" s="68">
        <v>0</v>
      </c>
      <c r="F91" s="68">
        <v>6</v>
      </c>
      <c r="G91" s="68">
        <v>204</v>
      </c>
      <c r="H91" s="63" t="s">
        <v>323</v>
      </c>
      <c r="I91" s="69">
        <v>271</v>
      </c>
      <c r="J91" s="68">
        <v>8</v>
      </c>
      <c r="K91" s="63" t="s">
        <v>323</v>
      </c>
      <c r="L91" s="69">
        <v>12</v>
      </c>
    </row>
    <row r="92" spans="1:12">
      <c r="A92" s="68">
        <v>5</v>
      </c>
      <c r="B92" s="63" t="s">
        <v>568</v>
      </c>
      <c r="C92" s="68">
        <v>10</v>
      </c>
      <c r="D92" s="68">
        <v>2</v>
      </c>
      <c r="E92" s="68">
        <v>1</v>
      </c>
      <c r="F92" s="68">
        <v>7</v>
      </c>
      <c r="G92" s="68">
        <v>226</v>
      </c>
      <c r="H92" s="63" t="s">
        <v>323</v>
      </c>
      <c r="I92" s="69">
        <v>298</v>
      </c>
      <c r="J92" s="68">
        <v>5</v>
      </c>
      <c r="K92" s="63" t="s">
        <v>323</v>
      </c>
      <c r="L92" s="69">
        <v>15</v>
      </c>
    </row>
    <row r="93" spans="1:12">
      <c r="A93" s="68">
        <v>6</v>
      </c>
      <c r="B93" s="63" t="s">
        <v>557</v>
      </c>
      <c r="C93" s="68">
        <v>10</v>
      </c>
      <c r="D93" s="68">
        <v>0</v>
      </c>
      <c r="E93" s="68">
        <v>0</v>
      </c>
      <c r="F93" s="68">
        <v>10</v>
      </c>
      <c r="G93" s="68">
        <v>184</v>
      </c>
      <c r="H93" s="63" t="s">
        <v>323</v>
      </c>
      <c r="I93" s="69">
        <v>325</v>
      </c>
      <c r="J93" s="68">
        <v>0</v>
      </c>
      <c r="K93" s="63" t="s">
        <v>323</v>
      </c>
      <c r="L93" s="69">
        <v>20</v>
      </c>
    </row>
    <row r="95" spans="1:12">
      <c r="A95" s="65" t="s">
        <v>598</v>
      </c>
    </row>
    <row r="96" spans="1:12">
      <c r="C96" s="66" t="s">
        <v>316</v>
      </c>
      <c r="D96" s="66" t="s">
        <v>317</v>
      </c>
      <c r="E96" s="66" t="s">
        <v>318</v>
      </c>
      <c r="F96" s="66" t="s">
        <v>319</v>
      </c>
      <c r="H96" s="67" t="s">
        <v>320</v>
      </c>
      <c r="K96" s="67" t="s">
        <v>321</v>
      </c>
    </row>
    <row r="97" spans="1:12">
      <c r="A97" s="68">
        <v>1</v>
      </c>
      <c r="B97" s="63" t="s">
        <v>599</v>
      </c>
      <c r="C97" s="68">
        <v>16</v>
      </c>
      <c r="D97" s="68">
        <v>14</v>
      </c>
      <c r="E97" s="68">
        <v>0</v>
      </c>
      <c r="F97" s="68">
        <v>2</v>
      </c>
      <c r="G97" s="68">
        <v>525</v>
      </c>
      <c r="H97" s="63" t="s">
        <v>323</v>
      </c>
      <c r="I97" s="69">
        <v>395</v>
      </c>
      <c r="J97" s="68">
        <v>28</v>
      </c>
      <c r="K97" s="63" t="s">
        <v>323</v>
      </c>
      <c r="L97" s="69">
        <v>4</v>
      </c>
    </row>
    <row r="98" spans="1:12">
      <c r="A98" s="68">
        <v>2</v>
      </c>
      <c r="B98" s="63" t="s">
        <v>600</v>
      </c>
      <c r="C98" s="68">
        <v>16</v>
      </c>
      <c r="D98" s="68">
        <v>12</v>
      </c>
      <c r="E98" s="68">
        <v>1</v>
      </c>
      <c r="F98" s="68">
        <v>3</v>
      </c>
      <c r="G98" s="68">
        <v>474</v>
      </c>
      <c r="H98" s="63" t="s">
        <v>323</v>
      </c>
      <c r="I98" s="69">
        <v>395</v>
      </c>
      <c r="J98" s="68">
        <v>25</v>
      </c>
      <c r="K98" s="63" t="s">
        <v>323</v>
      </c>
      <c r="L98" s="69">
        <v>7</v>
      </c>
    </row>
    <row r="99" spans="1:12">
      <c r="A99" s="68">
        <v>3</v>
      </c>
      <c r="B99" s="63" t="s">
        <v>590</v>
      </c>
      <c r="C99" s="68">
        <v>16</v>
      </c>
      <c r="D99" s="68">
        <v>9</v>
      </c>
      <c r="E99" s="68">
        <v>0</v>
      </c>
      <c r="F99" s="68">
        <v>7</v>
      </c>
      <c r="G99" s="68">
        <v>486</v>
      </c>
      <c r="H99" s="63" t="s">
        <v>323</v>
      </c>
      <c r="I99" s="69">
        <v>430</v>
      </c>
      <c r="J99" s="68">
        <v>18</v>
      </c>
      <c r="K99" s="63" t="s">
        <v>323</v>
      </c>
      <c r="L99" s="69">
        <v>14</v>
      </c>
    </row>
    <row r="100" spans="1:12">
      <c r="A100" s="68">
        <v>4</v>
      </c>
      <c r="B100" s="63" t="s">
        <v>372</v>
      </c>
      <c r="C100" s="68">
        <v>16</v>
      </c>
      <c r="D100" s="68">
        <v>9</v>
      </c>
      <c r="E100" s="68">
        <v>0</v>
      </c>
      <c r="F100" s="68">
        <v>7</v>
      </c>
      <c r="G100" s="68">
        <v>444</v>
      </c>
      <c r="H100" s="63" t="s">
        <v>323</v>
      </c>
      <c r="I100" s="69">
        <v>460</v>
      </c>
      <c r="J100" s="68">
        <v>18</v>
      </c>
      <c r="K100" s="63" t="s">
        <v>323</v>
      </c>
      <c r="L100" s="69">
        <v>14</v>
      </c>
    </row>
    <row r="101" spans="1:12">
      <c r="A101" s="68">
        <v>5</v>
      </c>
      <c r="B101" s="63" t="s">
        <v>349</v>
      </c>
      <c r="C101" s="68">
        <v>16</v>
      </c>
      <c r="D101" s="68">
        <v>8</v>
      </c>
      <c r="E101" s="68">
        <v>1</v>
      </c>
      <c r="F101" s="68">
        <v>7</v>
      </c>
      <c r="G101" s="68">
        <v>549</v>
      </c>
      <c r="H101" s="63" t="s">
        <v>323</v>
      </c>
      <c r="I101" s="69">
        <v>550</v>
      </c>
      <c r="J101" s="68">
        <v>17</v>
      </c>
      <c r="K101" s="63" t="s">
        <v>323</v>
      </c>
      <c r="L101" s="69">
        <v>15</v>
      </c>
    </row>
    <row r="102" spans="1:12">
      <c r="A102" s="68">
        <v>6</v>
      </c>
      <c r="B102" s="63" t="s">
        <v>603</v>
      </c>
      <c r="C102" s="68">
        <v>16</v>
      </c>
      <c r="D102" s="68">
        <v>6</v>
      </c>
      <c r="E102" s="68">
        <v>0</v>
      </c>
      <c r="F102" s="68">
        <v>10</v>
      </c>
      <c r="G102" s="68">
        <v>459</v>
      </c>
      <c r="H102" s="63" t="s">
        <v>323</v>
      </c>
      <c r="I102" s="69">
        <v>486</v>
      </c>
      <c r="J102" s="68">
        <v>12</v>
      </c>
      <c r="K102" s="63" t="s">
        <v>323</v>
      </c>
      <c r="L102" s="69">
        <v>20</v>
      </c>
    </row>
    <row r="103" spans="1:12">
      <c r="A103" s="68">
        <v>7</v>
      </c>
      <c r="B103" s="63" t="s">
        <v>371</v>
      </c>
      <c r="C103" s="68">
        <v>16</v>
      </c>
      <c r="D103" s="68">
        <v>5</v>
      </c>
      <c r="E103" s="68">
        <v>0</v>
      </c>
      <c r="F103" s="68">
        <v>11</v>
      </c>
      <c r="G103" s="68">
        <v>403</v>
      </c>
      <c r="H103" s="63" t="s">
        <v>323</v>
      </c>
      <c r="I103" s="69">
        <v>430</v>
      </c>
      <c r="J103" s="68">
        <v>10</v>
      </c>
      <c r="K103" s="63" t="s">
        <v>323</v>
      </c>
      <c r="L103" s="69">
        <v>22</v>
      </c>
    </row>
    <row r="104" spans="1:12">
      <c r="A104" s="68">
        <v>8</v>
      </c>
      <c r="B104" s="63" t="s">
        <v>601</v>
      </c>
      <c r="C104" s="68">
        <v>16</v>
      </c>
      <c r="D104" s="68">
        <v>5</v>
      </c>
      <c r="E104" s="68">
        <v>0</v>
      </c>
      <c r="F104" s="68">
        <v>11</v>
      </c>
      <c r="G104" s="68">
        <v>406</v>
      </c>
      <c r="H104" s="63" t="s">
        <v>323</v>
      </c>
      <c r="I104" s="69">
        <v>529</v>
      </c>
      <c r="J104" s="68">
        <v>10</v>
      </c>
      <c r="K104" s="63" t="s">
        <v>323</v>
      </c>
      <c r="L104" s="69">
        <v>22</v>
      </c>
    </row>
    <row r="105" spans="1:12">
      <c r="A105" s="68">
        <v>9</v>
      </c>
      <c r="B105" s="63" t="s">
        <v>602</v>
      </c>
      <c r="C105" s="68">
        <v>16</v>
      </c>
      <c r="D105" s="68">
        <v>3</v>
      </c>
      <c r="E105" s="68">
        <v>0</v>
      </c>
      <c r="F105" s="68">
        <v>13</v>
      </c>
      <c r="G105" s="68">
        <v>386</v>
      </c>
      <c r="H105" s="63" t="s">
        <v>323</v>
      </c>
      <c r="I105" s="69">
        <v>457</v>
      </c>
      <c r="J105" s="68">
        <v>6</v>
      </c>
      <c r="K105" s="63" t="s">
        <v>323</v>
      </c>
      <c r="L105" s="69">
        <v>26</v>
      </c>
    </row>
    <row r="107" spans="1:12">
      <c r="A107" s="65" t="s">
        <v>604</v>
      </c>
    </row>
    <row r="108" spans="1:12">
      <c r="C108" s="66" t="s">
        <v>316</v>
      </c>
      <c r="D108" s="66" t="s">
        <v>317</v>
      </c>
      <c r="E108" s="66" t="s">
        <v>318</v>
      </c>
      <c r="F108" s="66" t="s">
        <v>319</v>
      </c>
      <c r="H108" s="67" t="s">
        <v>320</v>
      </c>
      <c r="K108" s="67" t="s">
        <v>321</v>
      </c>
    </row>
    <row r="109" spans="1:12">
      <c r="A109" s="68">
        <v>1</v>
      </c>
      <c r="B109" s="63" t="s">
        <v>333</v>
      </c>
      <c r="C109" s="68">
        <v>18</v>
      </c>
      <c r="D109" s="68">
        <v>15</v>
      </c>
      <c r="E109" s="68">
        <v>2</v>
      </c>
      <c r="F109" s="68">
        <v>1</v>
      </c>
      <c r="G109" s="68">
        <v>629</v>
      </c>
      <c r="H109" s="63" t="s">
        <v>323</v>
      </c>
      <c r="I109" s="69">
        <v>439</v>
      </c>
      <c r="J109" s="68">
        <v>32</v>
      </c>
      <c r="K109" s="63" t="s">
        <v>323</v>
      </c>
      <c r="L109" s="69">
        <v>4</v>
      </c>
    </row>
    <row r="110" spans="1:12">
      <c r="A110" s="68">
        <v>2</v>
      </c>
      <c r="B110" s="63" t="s">
        <v>607</v>
      </c>
      <c r="C110" s="68">
        <v>18</v>
      </c>
      <c r="D110" s="68">
        <v>14</v>
      </c>
      <c r="E110" s="68">
        <v>0</v>
      </c>
      <c r="F110" s="68">
        <v>4</v>
      </c>
      <c r="G110" s="68">
        <v>549</v>
      </c>
      <c r="H110" s="63" t="s">
        <v>323</v>
      </c>
      <c r="I110" s="69">
        <v>409</v>
      </c>
      <c r="J110" s="68">
        <v>28</v>
      </c>
      <c r="K110" s="63" t="s">
        <v>323</v>
      </c>
      <c r="L110" s="69">
        <v>8</v>
      </c>
    </row>
    <row r="111" spans="1:12">
      <c r="A111" s="68">
        <v>3</v>
      </c>
      <c r="B111" s="63" t="s">
        <v>605</v>
      </c>
      <c r="C111" s="68">
        <v>18</v>
      </c>
      <c r="D111" s="68">
        <v>13</v>
      </c>
      <c r="E111" s="68">
        <v>0</v>
      </c>
      <c r="F111" s="68">
        <v>5</v>
      </c>
      <c r="G111" s="68">
        <v>549</v>
      </c>
      <c r="H111" s="63" t="s">
        <v>323</v>
      </c>
      <c r="I111" s="69">
        <v>388</v>
      </c>
      <c r="J111" s="68">
        <v>26</v>
      </c>
      <c r="K111" s="63" t="s">
        <v>323</v>
      </c>
      <c r="L111" s="69">
        <v>10</v>
      </c>
    </row>
    <row r="112" spans="1:12">
      <c r="A112" s="68">
        <v>4</v>
      </c>
      <c r="B112" s="63" t="s">
        <v>427</v>
      </c>
      <c r="C112" s="68">
        <v>18</v>
      </c>
      <c r="D112" s="68">
        <v>9</v>
      </c>
      <c r="E112" s="68">
        <v>2</v>
      </c>
      <c r="F112" s="68">
        <v>7</v>
      </c>
      <c r="G112" s="68">
        <v>532</v>
      </c>
      <c r="H112" s="63" t="s">
        <v>323</v>
      </c>
      <c r="I112" s="69">
        <v>479</v>
      </c>
      <c r="J112" s="68">
        <v>20</v>
      </c>
      <c r="K112" s="63" t="s">
        <v>323</v>
      </c>
      <c r="L112" s="69">
        <v>16</v>
      </c>
    </row>
    <row r="113" spans="1:12">
      <c r="A113" s="68">
        <v>5</v>
      </c>
      <c r="B113" s="63" t="s">
        <v>606</v>
      </c>
      <c r="C113" s="68">
        <v>18</v>
      </c>
      <c r="D113" s="68">
        <v>9</v>
      </c>
      <c r="E113" s="68">
        <v>0</v>
      </c>
      <c r="F113" s="68">
        <v>9</v>
      </c>
      <c r="G113" s="68">
        <v>538</v>
      </c>
      <c r="H113" s="63" t="s">
        <v>323</v>
      </c>
      <c r="I113" s="69">
        <v>483</v>
      </c>
      <c r="J113" s="68">
        <v>18</v>
      </c>
      <c r="K113" s="63" t="s">
        <v>323</v>
      </c>
      <c r="L113" s="69">
        <v>18</v>
      </c>
    </row>
    <row r="114" spans="1:12">
      <c r="A114" s="68">
        <v>6</v>
      </c>
      <c r="B114" s="63" t="s">
        <v>608</v>
      </c>
      <c r="C114" s="68">
        <v>18</v>
      </c>
      <c r="D114" s="68">
        <v>7</v>
      </c>
      <c r="E114" s="68">
        <v>4</v>
      </c>
      <c r="F114" s="68">
        <v>7</v>
      </c>
      <c r="G114" s="68">
        <v>519</v>
      </c>
      <c r="H114" s="63" t="s">
        <v>323</v>
      </c>
      <c r="I114" s="69">
        <v>506</v>
      </c>
      <c r="J114" s="68">
        <v>18</v>
      </c>
      <c r="K114" s="63" t="s">
        <v>323</v>
      </c>
      <c r="L114" s="69">
        <v>18</v>
      </c>
    </row>
    <row r="115" spans="1:12">
      <c r="A115" s="68">
        <v>7</v>
      </c>
      <c r="B115" s="63" t="s">
        <v>368</v>
      </c>
      <c r="C115" s="68">
        <v>18</v>
      </c>
      <c r="D115" s="68">
        <v>9</v>
      </c>
      <c r="E115" s="68">
        <v>0</v>
      </c>
      <c r="F115" s="68">
        <v>9</v>
      </c>
      <c r="G115" s="68">
        <v>564</v>
      </c>
      <c r="H115" s="63" t="s">
        <v>323</v>
      </c>
      <c r="I115" s="69">
        <v>557</v>
      </c>
      <c r="J115" s="68">
        <v>18</v>
      </c>
      <c r="K115" s="63" t="s">
        <v>323</v>
      </c>
      <c r="L115" s="69">
        <v>18</v>
      </c>
    </row>
    <row r="116" spans="1:12">
      <c r="A116" s="68">
        <v>8</v>
      </c>
      <c r="B116" s="63" t="s">
        <v>609</v>
      </c>
      <c r="C116" s="68">
        <v>18</v>
      </c>
      <c r="D116" s="68">
        <v>5</v>
      </c>
      <c r="E116" s="68">
        <v>1</v>
      </c>
      <c r="F116" s="68">
        <v>12</v>
      </c>
      <c r="G116" s="68">
        <v>482</v>
      </c>
      <c r="H116" s="63" t="s">
        <v>323</v>
      </c>
      <c r="I116" s="69">
        <v>590</v>
      </c>
      <c r="J116" s="68">
        <v>11</v>
      </c>
      <c r="K116" s="63" t="s">
        <v>323</v>
      </c>
      <c r="L116" s="69">
        <v>25</v>
      </c>
    </row>
    <row r="117" spans="1:12">
      <c r="A117" s="68">
        <v>9</v>
      </c>
      <c r="B117" s="63" t="s">
        <v>569</v>
      </c>
      <c r="C117" s="68">
        <v>18</v>
      </c>
      <c r="D117" s="68">
        <v>3</v>
      </c>
      <c r="E117" s="68">
        <v>1</v>
      </c>
      <c r="F117" s="68">
        <v>14</v>
      </c>
      <c r="G117" s="68">
        <v>446</v>
      </c>
      <c r="H117" s="63" t="s">
        <v>323</v>
      </c>
      <c r="I117" s="69">
        <v>678</v>
      </c>
      <c r="J117" s="68">
        <v>7</v>
      </c>
      <c r="K117" s="63" t="s">
        <v>323</v>
      </c>
      <c r="L117" s="69">
        <v>29</v>
      </c>
    </row>
    <row r="118" spans="1:12">
      <c r="A118" s="68">
        <v>10</v>
      </c>
      <c r="B118" s="63" t="s">
        <v>610</v>
      </c>
      <c r="C118" s="68">
        <v>18</v>
      </c>
      <c r="D118" s="68">
        <v>1</v>
      </c>
      <c r="E118" s="68">
        <v>0</v>
      </c>
      <c r="F118" s="68">
        <v>17</v>
      </c>
      <c r="G118" s="68">
        <v>383</v>
      </c>
      <c r="H118" s="63" t="s">
        <v>323</v>
      </c>
      <c r="I118" s="69">
        <v>662</v>
      </c>
      <c r="J118" s="68">
        <v>2</v>
      </c>
      <c r="K118" s="63" t="s">
        <v>323</v>
      </c>
      <c r="L118" s="69">
        <v>34</v>
      </c>
    </row>
    <row r="120" spans="1:12">
      <c r="A120" s="65" t="s">
        <v>611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476</v>
      </c>
      <c r="C122" s="68">
        <v>14</v>
      </c>
      <c r="D122" s="68">
        <v>12</v>
      </c>
      <c r="E122" s="68">
        <v>1</v>
      </c>
      <c r="F122" s="68">
        <v>1</v>
      </c>
      <c r="G122" s="68">
        <v>486</v>
      </c>
      <c r="H122" s="63" t="s">
        <v>323</v>
      </c>
      <c r="I122" s="69">
        <v>343</v>
      </c>
      <c r="J122" s="68">
        <v>25</v>
      </c>
      <c r="K122" s="63" t="s">
        <v>323</v>
      </c>
      <c r="L122" s="69">
        <v>3</v>
      </c>
    </row>
    <row r="123" spans="1:12">
      <c r="A123" s="68">
        <v>2</v>
      </c>
      <c r="B123" s="63" t="s">
        <v>599</v>
      </c>
      <c r="C123" s="68">
        <v>14</v>
      </c>
      <c r="D123" s="68">
        <v>9</v>
      </c>
      <c r="E123" s="68">
        <v>1</v>
      </c>
      <c r="F123" s="68">
        <v>4</v>
      </c>
      <c r="G123" s="68">
        <v>400</v>
      </c>
      <c r="H123" s="63" t="s">
        <v>323</v>
      </c>
      <c r="I123" s="69">
        <v>337</v>
      </c>
      <c r="J123" s="68">
        <v>19</v>
      </c>
      <c r="K123" s="63" t="s">
        <v>323</v>
      </c>
      <c r="L123" s="69">
        <v>9</v>
      </c>
    </row>
    <row r="124" spans="1:12">
      <c r="A124" s="68">
        <v>3</v>
      </c>
      <c r="B124" s="63" t="s">
        <v>425</v>
      </c>
      <c r="C124" s="68">
        <v>14</v>
      </c>
      <c r="D124" s="68">
        <v>9</v>
      </c>
      <c r="E124" s="68">
        <v>1</v>
      </c>
      <c r="F124" s="68">
        <v>4</v>
      </c>
      <c r="G124" s="68">
        <v>472</v>
      </c>
      <c r="H124" s="63" t="s">
        <v>323</v>
      </c>
      <c r="I124" s="69">
        <v>414</v>
      </c>
      <c r="J124" s="68">
        <v>19</v>
      </c>
      <c r="K124" s="63" t="s">
        <v>323</v>
      </c>
      <c r="L124" s="69">
        <v>9</v>
      </c>
    </row>
    <row r="125" spans="1:12">
      <c r="A125" s="68">
        <v>4</v>
      </c>
      <c r="B125" s="63" t="s">
        <v>555</v>
      </c>
      <c r="C125" s="68">
        <v>14</v>
      </c>
      <c r="D125" s="68">
        <v>9</v>
      </c>
      <c r="E125" s="68">
        <v>1</v>
      </c>
      <c r="F125" s="68">
        <v>4</v>
      </c>
      <c r="G125" s="68">
        <v>472</v>
      </c>
      <c r="H125" s="63" t="s">
        <v>323</v>
      </c>
      <c r="I125" s="69">
        <v>405</v>
      </c>
      <c r="J125" s="68">
        <v>19</v>
      </c>
      <c r="K125" s="63" t="s">
        <v>323</v>
      </c>
      <c r="L125" s="69">
        <v>9</v>
      </c>
    </row>
    <row r="126" spans="1:12">
      <c r="A126" s="68">
        <v>5</v>
      </c>
      <c r="B126" s="63" t="s">
        <v>333</v>
      </c>
      <c r="C126" s="68">
        <v>14</v>
      </c>
      <c r="D126" s="68">
        <v>6</v>
      </c>
      <c r="E126" s="68">
        <v>2</v>
      </c>
      <c r="F126" s="68">
        <v>6</v>
      </c>
      <c r="G126" s="68">
        <v>409</v>
      </c>
      <c r="H126" s="63" t="s">
        <v>323</v>
      </c>
      <c r="I126" s="69">
        <v>419</v>
      </c>
      <c r="J126" s="68">
        <v>14</v>
      </c>
      <c r="K126" s="63" t="s">
        <v>323</v>
      </c>
      <c r="L126" s="69">
        <v>14</v>
      </c>
    </row>
    <row r="127" spans="1:12">
      <c r="A127" s="68">
        <v>6</v>
      </c>
      <c r="B127" s="63" t="s">
        <v>412</v>
      </c>
      <c r="C127" s="68">
        <v>14</v>
      </c>
      <c r="D127" s="68">
        <v>5</v>
      </c>
      <c r="E127" s="68">
        <v>0</v>
      </c>
      <c r="F127" s="68">
        <v>9</v>
      </c>
      <c r="G127" s="68">
        <v>400</v>
      </c>
      <c r="H127" s="63" t="s">
        <v>323</v>
      </c>
      <c r="I127" s="69">
        <v>464</v>
      </c>
      <c r="J127" s="68">
        <v>10</v>
      </c>
      <c r="K127" s="63" t="s">
        <v>323</v>
      </c>
      <c r="L127" s="69">
        <v>18</v>
      </c>
    </row>
    <row r="128" spans="1:12">
      <c r="A128" s="68">
        <v>7</v>
      </c>
      <c r="B128" s="63" t="s">
        <v>603</v>
      </c>
      <c r="C128" s="68">
        <v>14</v>
      </c>
      <c r="D128" s="68">
        <v>2</v>
      </c>
      <c r="E128" s="68">
        <v>1</v>
      </c>
      <c r="F128" s="68">
        <v>11</v>
      </c>
      <c r="G128" s="68">
        <v>363</v>
      </c>
      <c r="H128" s="63" t="s">
        <v>323</v>
      </c>
      <c r="I128" s="69">
        <v>494</v>
      </c>
      <c r="J128" s="68">
        <v>5</v>
      </c>
      <c r="K128" s="63" t="s">
        <v>323</v>
      </c>
      <c r="L128" s="69">
        <v>23</v>
      </c>
    </row>
    <row r="129" spans="1:12">
      <c r="A129" s="68">
        <v>8</v>
      </c>
      <c r="B129" s="63" t="s">
        <v>612</v>
      </c>
      <c r="C129" s="68">
        <v>14</v>
      </c>
      <c r="D129" s="68">
        <v>0</v>
      </c>
      <c r="E129" s="68">
        <v>1</v>
      </c>
      <c r="F129" s="68">
        <v>13</v>
      </c>
      <c r="G129" s="68">
        <v>336</v>
      </c>
      <c r="H129" s="63" t="s">
        <v>323</v>
      </c>
      <c r="I129" s="69">
        <v>462</v>
      </c>
      <c r="J129" s="68">
        <v>1</v>
      </c>
      <c r="K129" s="63" t="s">
        <v>323</v>
      </c>
      <c r="L129" s="69">
        <v>27</v>
      </c>
    </row>
    <row r="131" spans="1:12">
      <c r="A131" s="65" t="s">
        <v>613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600</v>
      </c>
      <c r="C133" s="68">
        <v>12</v>
      </c>
      <c r="D133" s="68">
        <v>12</v>
      </c>
      <c r="E133" s="68">
        <v>0</v>
      </c>
      <c r="F133" s="68">
        <v>0</v>
      </c>
      <c r="G133" s="68">
        <v>472</v>
      </c>
      <c r="H133" s="63" t="s">
        <v>323</v>
      </c>
      <c r="I133" s="69">
        <v>315</v>
      </c>
      <c r="J133" s="68">
        <v>24</v>
      </c>
      <c r="K133" s="63" t="s">
        <v>323</v>
      </c>
      <c r="L133" s="69">
        <v>0</v>
      </c>
    </row>
    <row r="134" spans="1:12">
      <c r="A134" s="68">
        <v>2</v>
      </c>
      <c r="B134" s="63" t="s">
        <v>607</v>
      </c>
      <c r="C134" s="68">
        <v>12</v>
      </c>
      <c r="D134" s="68">
        <v>8</v>
      </c>
      <c r="E134" s="68">
        <v>0</v>
      </c>
      <c r="F134" s="68">
        <v>4</v>
      </c>
      <c r="G134" s="68">
        <v>413</v>
      </c>
      <c r="H134" s="63" t="s">
        <v>323</v>
      </c>
      <c r="I134" s="69">
        <v>311</v>
      </c>
      <c r="J134" s="68">
        <v>16</v>
      </c>
      <c r="K134" s="63" t="s">
        <v>323</v>
      </c>
      <c r="L134" s="69">
        <v>8</v>
      </c>
    </row>
    <row r="135" spans="1:12">
      <c r="A135" s="68">
        <v>3</v>
      </c>
      <c r="B135" s="63" t="s">
        <v>569</v>
      </c>
      <c r="C135" s="68">
        <v>12</v>
      </c>
      <c r="D135" s="68">
        <v>5</v>
      </c>
      <c r="E135" s="68">
        <v>0</v>
      </c>
      <c r="F135" s="68">
        <v>7</v>
      </c>
      <c r="G135" s="68">
        <v>341</v>
      </c>
      <c r="H135" s="63" t="s">
        <v>323</v>
      </c>
      <c r="I135" s="69">
        <v>337</v>
      </c>
      <c r="J135" s="68">
        <v>10</v>
      </c>
      <c r="K135" s="63" t="s">
        <v>323</v>
      </c>
      <c r="L135" s="69">
        <v>14</v>
      </c>
    </row>
    <row r="136" spans="1:12">
      <c r="A136" s="68">
        <v>4</v>
      </c>
      <c r="B136" s="63" t="s">
        <v>578</v>
      </c>
      <c r="C136" s="68">
        <v>12</v>
      </c>
      <c r="D136" s="68">
        <v>5</v>
      </c>
      <c r="E136" s="68">
        <v>0</v>
      </c>
      <c r="F136" s="68">
        <v>7</v>
      </c>
      <c r="G136" s="68">
        <v>379</v>
      </c>
      <c r="H136" s="63" t="s">
        <v>323</v>
      </c>
      <c r="I136" s="69">
        <v>362</v>
      </c>
      <c r="J136" s="68">
        <v>10</v>
      </c>
      <c r="K136" s="63" t="s">
        <v>323</v>
      </c>
      <c r="L136" s="69">
        <v>14</v>
      </c>
    </row>
    <row r="137" spans="1:12">
      <c r="A137" s="68">
        <v>5</v>
      </c>
      <c r="B137" s="63" t="s">
        <v>614</v>
      </c>
      <c r="C137" s="68">
        <v>12</v>
      </c>
      <c r="D137" s="68">
        <v>0</v>
      </c>
      <c r="E137" s="68">
        <v>0</v>
      </c>
      <c r="F137" s="68">
        <v>12</v>
      </c>
      <c r="G137" s="68">
        <v>237</v>
      </c>
      <c r="H137" s="63" t="s">
        <v>323</v>
      </c>
      <c r="I137" s="69">
        <v>517</v>
      </c>
      <c r="J137" s="68">
        <v>0</v>
      </c>
      <c r="K137" s="63" t="s">
        <v>323</v>
      </c>
      <c r="L137" s="69">
        <v>24</v>
      </c>
    </row>
    <row r="139" spans="1:12">
      <c r="A139" s="65" t="s">
        <v>615</v>
      </c>
    </row>
    <row r="140" spans="1:12">
      <c r="C140" s="66" t="s">
        <v>316</v>
      </c>
      <c r="D140" s="66" t="s">
        <v>317</v>
      </c>
      <c r="E140" s="66" t="s">
        <v>318</v>
      </c>
      <c r="F140" s="66" t="s">
        <v>319</v>
      </c>
      <c r="H140" s="67" t="s">
        <v>320</v>
      </c>
      <c r="K140" s="67" t="s">
        <v>321</v>
      </c>
    </row>
    <row r="141" spans="1:12">
      <c r="A141" s="68">
        <v>1</v>
      </c>
      <c r="B141" s="63" t="s">
        <v>333</v>
      </c>
      <c r="C141" s="68">
        <v>12</v>
      </c>
      <c r="D141" s="68">
        <v>10</v>
      </c>
      <c r="E141" s="68">
        <v>2</v>
      </c>
      <c r="F141" s="68">
        <v>0</v>
      </c>
      <c r="G141" s="68">
        <v>440</v>
      </c>
      <c r="H141" s="63" t="s">
        <v>323</v>
      </c>
      <c r="I141" s="69">
        <v>311</v>
      </c>
      <c r="J141" s="68">
        <v>22</v>
      </c>
      <c r="K141" s="63" t="s">
        <v>323</v>
      </c>
      <c r="L141" s="69">
        <v>2</v>
      </c>
    </row>
    <row r="142" spans="1:12">
      <c r="A142" s="68">
        <v>2</v>
      </c>
      <c r="B142" s="63" t="s">
        <v>555</v>
      </c>
      <c r="C142" s="68">
        <v>12</v>
      </c>
      <c r="D142" s="68">
        <v>9</v>
      </c>
      <c r="E142" s="68">
        <v>1</v>
      </c>
      <c r="F142" s="68">
        <v>2</v>
      </c>
      <c r="G142" s="68">
        <v>353</v>
      </c>
      <c r="H142" s="63" t="s">
        <v>323</v>
      </c>
      <c r="I142" s="69">
        <v>300</v>
      </c>
      <c r="J142" s="68">
        <v>19</v>
      </c>
      <c r="K142" s="63" t="s">
        <v>323</v>
      </c>
      <c r="L142" s="69">
        <v>5</v>
      </c>
    </row>
    <row r="143" spans="1:12">
      <c r="A143" s="68">
        <v>3</v>
      </c>
      <c r="B143" s="63" t="s">
        <v>612</v>
      </c>
      <c r="C143" s="68">
        <v>12</v>
      </c>
      <c r="D143" s="68">
        <v>6</v>
      </c>
      <c r="E143" s="68">
        <v>2</v>
      </c>
      <c r="F143" s="68">
        <v>4</v>
      </c>
      <c r="G143" s="68">
        <v>370</v>
      </c>
      <c r="H143" s="63" t="s">
        <v>323</v>
      </c>
      <c r="I143" s="69">
        <v>354</v>
      </c>
      <c r="J143" s="68">
        <v>14</v>
      </c>
      <c r="K143" s="63" t="s">
        <v>323</v>
      </c>
      <c r="L143" s="69">
        <v>10</v>
      </c>
    </row>
    <row r="144" spans="1:12">
      <c r="A144" s="68">
        <v>4</v>
      </c>
      <c r="B144" s="63" t="s">
        <v>599</v>
      </c>
      <c r="C144" s="68">
        <v>12</v>
      </c>
      <c r="D144" s="68">
        <v>6</v>
      </c>
      <c r="E144" s="68">
        <v>1</v>
      </c>
      <c r="F144" s="68">
        <v>5</v>
      </c>
      <c r="G144" s="68">
        <v>355</v>
      </c>
      <c r="H144" s="63" t="s">
        <v>323</v>
      </c>
      <c r="I144" s="69">
        <v>349</v>
      </c>
      <c r="J144" s="68">
        <v>13</v>
      </c>
      <c r="K144" s="63" t="s">
        <v>323</v>
      </c>
      <c r="L144" s="69">
        <v>11</v>
      </c>
    </row>
    <row r="145" spans="1:12">
      <c r="A145" s="68">
        <v>5</v>
      </c>
      <c r="B145" s="63" t="s">
        <v>600</v>
      </c>
      <c r="C145" s="68">
        <v>12</v>
      </c>
      <c r="D145" s="68">
        <v>4</v>
      </c>
      <c r="E145" s="68">
        <v>0</v>
      </c>
      <c r="F145" s="68">
        <v>8</v>
      </c>
      <c r="G145" s="68">
        <v>318</v>
      </c>
      <c r="H145" s="63" t="s">
        <v>323</v>
      </c>
      <c r="I145" s="69">
        <v>323</v>
      </c>
      <c r="J145" s="68">
        <v>8</v>
      </c>
      <c r="K145" s="63" t="s">
        <v>323</v>
      </c>
      <c r="L145" s="69">
        <v>16</v>
      </c>
    </row>
    <row r="146" spans="1:12">
      <c r="A146" s="68">
        <v>6</v>
      </c>
      <c r="B146" s="63" t="s">
        <v>427</v>
      </c>
      <c r="C146" s="68">
        <v>12</v>
      </c>
      <c r="D146" s="68">
        <v>4</v>
      </c>
      <c r="E146" s="68">
        <v>0</v>
      </c>
      <c r="F146" s="68">
        <v>8</v>
      </c>
      <c r="G146" s="68">
        <v>385</v>
      </c>
      <c r="H146" s="63" t="s">
        <v>323</v>
      </c>
      <c r="I146" s="69">
        <v>364</v>
      </c>
      <c r="J146" s="68">
        <v>8</v>
      </c>
      <c r="K146" s="63" t="s">
        <v>323</v>
      </c>
      <c r="L146" s="69">
        <v>16</v>
      </c>
    </row>
    <row r="147" spans="1:12">
      <c r="A147" s="68">
        <v>7</v>
      </c>
      <c r="B147" s="63" t="s">
        <v>566</v>
      </c>
      <c r="C147" s="68">
        <v>12</v>
      </c>
      <c r="D147" s="68">
        <v>0</v>
      </c>
      <c r="E147" s="68">
        <v>0</v>
      </c>
      <c r="F147" s="68">
        <v>12</v>
      </c>
      <c r="G147" s="68">
        <v>218</v>
      </c>
      <c r="H147" s="63" t="s">
        <v>323</v>
      </c>
      <c r="I147" s="69">
        <v>438</v>
      </c>
      <c r="J147" s="68">
        <v>0</v>
      </c>
      <c r="K147" s="63" t="s">
        <v>323</v>
      </c>
      <c r="L147" s="69">
        <v>24</v>
      </c>
    </row>
    <row r="149" spans="1:12">
      <c r="A149" s="65" t="s">
        <v>616</v>
      </c>
    </row>
    <row r="150" spans="1:12">
      <c r="C150" s="66" t="s">
        <v>316</v>
      </c>
      <c r="D150" s="66" t="s">
        <v>317</v>
      </c>
      <c r="E150" s="66" t="s">
        <v>318</v>
      </c>
      <c r="F150" s="66" t="s">
        <v>319</v>
      </c>
      <c r="H150" s="67" t="s">
        <v>320</v>
      </c>
      <c r="K150" s="67" t="s">
        <v>321</v>
      </c>
    </row>
    <row r="151" spans="1:12">
      <c r="A151" s="68">
        <v>1</v>
      </c>
      <c r="B151" s="63" t="s">
        <v>372</v>
      </c>
      <c r="C151" s="68">
        <v>10</v>
      </c>
      <c r="D151" s="68">
        <v>8</v>
      </c>
      <c r="E151" s="68">
        <v>1</v>
      </c>
      <c r="F151" s="68">
        <v>1</v>
      </c>
      <c r="G151" s="68">
        <v>338</v>
      </c>
      <c r="H151" s="63" t="s">
        <v>323</v>
      </c>
      <c r="I151" s="69">
        <v>207</v>
      </c>
      <c r="J151" s="68">
        <v>17</v>
      </c>
      <c r="K151" s="63" t="s">
        <v>323</v>
      </c>
      <c r="L151" s="69">
        <v>3</v>
      </c>
    </row>
    <row r="152" spans="1:12">
      <c r="A152" s="68">
        <v>2</v>
      </c>
      <c r="B152" s="63" t="s">
        <v>607</v>
      </c>
      <c r="C152" s="68">
        <v>10</v>
      </c>
      <c r="D152" s="68">
        <v>8</v>
      </c>
      <c r="E152" s="68">
        <v>0</v>
      </c>
      <c r="F152" s="68">
        <v>2</v>
      </c>
      <c r="G152" s="68">
        <v>282</v>
      </c>
      <c r="H152" s="63" t="s">
        <v>323</v>
      </c>
      <c r="I152" s="69">
        <v>228</v>
      </c>
      <c r="J152" s="68">
        <v>16</v>
      </c>
      <c r="K152" s="63" t="s">
        <v>323</v>
      </c>
      <c r="L152" s="69">
        <v>4</v>
      </c>
    </row>
    <row r="153" spans="1:12">
      <c r="A153" s="68">
        <v>3</v>
      </c>
      <c r="B153" s="63" t="s">
        <v>617</v>
      </c>
      <c r="C153" s="68">
        <v>10</v>
      </c>
      <c r="D153" s="68">
        <v>6</v>
      </c>
      <c r="E153" s="68">
        <v>1</v>
      </c>
      <c r="F153" s="68">
        <v>3</v>
      </c>
      <c r="G153" s="68">
        <v>230</v>
      </c>
      <c r="H153" s="63" t="s">
        <v>323</v>
      </c>
      <c r="I153" s="69">
        <v>218</v>
      </c>
      <c r="J153" s="68">
        <v>13</v>
      </c>
      <c r="K153" s="63" t="s">
        <v>323</v>
      </c>
      <c r="L153" s="69">
        <v>7</v>
      </c>
    </row>
    <row r="154" spans="1:12">
      <c r="A154" s="68">
        <v>4</v>
      </c>
      <c r="B154" s="63" t="s">
        <v>557</v>
      </c>
      <c r="C154" s="68">
        <v>10</v>
      </c>
      <c r="D154" s="68">
        <v>4</v>
      </c>
      <c r="E154" s="68">
        <v>0</v>
      </c>
      <c r="F154" s="68">
        <v>6</v>
      </c>
      <c r="G154" s="68">
        <v>232</v>
      </c>
      <c r="H154" s="63" t="s">
        <v>323</v>
      </c>
      <c r="I154" s="69">
        <v>274</v>
      </c>
      <c r="J154" s="68">
        <v>8</v>
      </c>
      <c r="K154" s="63" t="s">
        <v>323</v>
      </c>
      <c r="L154" s="69">
        <v>12</v>
      </c>
    </row>
    <row r="155" spans="1:12">
      <c r="A155" s="68">
        <v>5</v>
      </c>
      <c r="B155" s="63" t="s">
        <v>569</v>
      </c>
      <c r="C155" s="68">
        <v>10</v>
      </c>
      <c r="D155" s="68">
        <v>3</v>
      </c>
      <c r="E155" s="68">
        <v>0</v>
      </c>
      <c r="F155" s="68">
        <v>7</v>
      </c>
      <c r="G155" s="68">
        <v>234</v>
      </c>
      <c r="H155" s="63" t="s">
        <v>323</v>
      </c>
      <c r="I155" s="69">
        <v>283</v>
      </c>
      <c r="J155" s="68">
        <v>6</v>
      </c>
      <c r="K155" s="63" t="s">
        <v>323</v>
      </c>
      <c r="L155" s="69">
        <v>14</v>
      </c>
    </row>
    <row r="156" spans="1:12">
      <c r="A156" s="68">
        <v>6</v>
      </c>
      <c r="B156" s="63" t="s">
        <v>412</v>
      </c>
      <c r="C156" s="68">
        <v>10</v>
      </c>
      <c r="D156" s="68">
        <v>0</v>
      </c>
      <c r="E156" s="68">
        <v>0</v>
      </c>
      <c r="F156" s="68">
        <v>10</v>
      </c>
      <c r="G156" s="68">
        <v>188</v>
      </c>
      <c r="H156" s="63" t="s">
        <v>323</v>
      </c>
      <c r="I156" s="69">
        <v>294</v>
      </c>
      <c r="J156" s="68">
        <v>0</v>
      </c>
      <c r="K156" s="63" t="s">
        <v>323</v>
      </c>
      <c r="L156" s="69">
        <v>20</v>
      </c>
    </row>
    <row r="158" spans="1:12">
      <c r="A158" s="65" t="s">
        <v>618</v>
      </c>
    </row>
    <row r="159" spans="1:12">
      <c r="C159" s="66" t="s">
        <v>316</v>
      </c>
      <c r="D159" s="66" t="s">
        <v>317</v>
      </c>
      <c r="E159" s="66" t="s">
        <v>318</v>
      </c>
      <c r="F159" s="66" t="s">
        <v>319</v>
      </c>
      <c r="H159" s="67" t="s">
        <v>320</v>
      </c>
      <c r="K159" s="67" t="s">
        <v>321</v>
      </c>
    </row>
    <row r="160" spans="1:12">
      <c r="A160" s="68">
        <v>1</v>
      </c>
      <c r="B160" s="63" t="s">
        <v>554</v>
      </c>
      <c r="C160" s="68">
        <v>14</v>
      </c>
      <c r="D160" s="68">
        <v>13</v>
      </c>
      <c r="E160" s="68">
        <v>0</v>
      </c>
      <c r="F160" s="68">
        <v>1</v>
      </c>
      <c r="G160" s="68">
        <v>371</v>
      </c>
      <c r="H160" s="63" t="s">
        <v>323</v>
      </c>
      <c r="I160" s="69">
        <v>265</v>
      </c>
      <c r="J160" s="68">
        <v>26</v>
      </c>
      <c r="K160" s="63" t="s">
        <v>323</v>
      </c>
      <c r="L160" s="69">
        <v>2</v>
      </c>
    </row>
    <row r="161" spans="1:12">
      <c r="A161" s="68">
        <v>2</v>
      </c>
      <c r="B161" s="63" t="s">
        <v>550</v>
      </c>
      <c r="C161" s="68">
        <v>14</v>
      </c>
      <c r="D161" s="68">
        <v>12</v>
      </c>
      <c r="E161" s="68">
        <v>0</v>
      </c>
      <c r="F161" s="68">
        <v>2</v>
      </c>
      <c r="G161" s="68">
        <v>318</v>
      </c>
      <c r="H161" s="63" t="s">
        <v>323</v>
      </c>
      <c r="I161" s="69">
        <v>227</v>
      </c>
      <c r="J161" s="68">
        <v>24</v>
      </c>
      <c r="K161" s="63" t="s">
        <v>323</v>
      </c>
      <c r="L161" s="69">
        <v>4</v>
      </c>
    </row>
    <row r="162" spans="1:12">
      <c r="A162" s="68">
        <v>3</v>
      </c>
      <c r="B162" s="63" t="s">
        <v>585</v>
      </c>
      <c r="C162" s="68">
        <v>14</v>
      </c>
      <c r="D162" s="68">
        <v>8</v>
      </c>
      <c r="E162" s="68">
        <v>2</v>
      </c>
      <c r="F162" s="68">
        <v>4</v>
      </c>
      <c r="G162" s="68">
        <v>387</v>
      </c>
      <c r="H162" s="63" t="s">
        <v>323</v>
      </c>
      <c r="I162" s="69">
        <v>322</v>
      </c>
      <c r="J162" s="68">
        <v>18</v>
      </c>
      <c r="K162" s="63" t="s">
        <v>323</v>
      </c>
      <c r="L162" s="69">
        <v>10</v>
      </c>
    </row>
    <row r="163" spans="1:12">
      <c r="A163" s="68">
        <v>4</v>
      </c>
      <c r="B163" s="63" t="s">
        <v>563</v>
      </c>
      <c r="C163" s="68">
        <v>14</v>
      </c>
      <c r="D163" s="68">
        <v>7</v>
      </c>
      <c r="E163" s="68">
        <v>1</v>
      </c>
      <c r="F163" s="68">
        <v>6</v>
      </c>
      <c r="G163" s="68">
        <v>372</v>
      </c>
      <c r="H163" s="63" t="s">
        <v>323</v>
      </c>
      <c r="I163" s="69">
        <v>319</v>
      </c>
      <c r="J163" s="68">
        <v>15</v>
      </c>
      <c r="K163" s="63" t="s">
        <v>323</v>
      </c>
      <c r="L163" s="69">
        <v>13</v>
      </c>
    </row>
    <row r="164" spans="1:12">
      <c r="A164" s="68">
        <v>5</v>
      </c>
      <c r="B164" s="63" t="s">
        <v>583</v>
      </c>
      <c r="C164" s="68">
        <v>14</v>
      </c>
      <c r="D164" s="68">
        <v>6</v>
      </c>
      <c r="E164" s="68">
        <v>1</v>
      </c>
      <c r="F164" s="68">
        <v>7</v>
      </c>
      <c r="G164" s="68">
        <v>283</v>
      </c>
      <c r="H164" s="63" t="s">
        <v>323</v>
      </c>
      <c r="I164" s="69">
        <v>282</v>
      </c>
      <c r="J164" s="68">
        <v>13</v>
      </c>
      <c r="K164" s="63" t="s">
        <v>323</v>
      </c>
      <c r="L164" s="69">
        <v>15</v>
      </c>
    </row>
    <row r="165" spans="1:12">
      <c r="A165" s="68">
        <v>6</v>
      </c>
      <c r="B165" s="63" t="s">
        <v>551</v>
      </c>
      <c r="C165" s="68">
        <v>14</v>
      </c>
      <c r="D165" s="68">
        <v>4</v>
      </c>
      <c r="E165" s="68">
        <v>0</v>
      </c>
      <c r="F165" s="68">
        <v>10</v>
      </c>
      <c r="G165" s="68">
        <v>256</v>
      </c>
      <c r="H165" s="63" t="s">
        <v>323</v>
      </c>
      <c r="I165" s="69">
        <v>282</v>
      </c>
      <c r="J165" s="68">
        <v>8</v>
      </c>
      <c r="K165" s="63" t="s">
        <v>323</v>
      </c>
      <c r="L165" s="69">
        <v>20</v>
      </c>
    </row>
    <row r="166" spans="1:12">
      <c r="A166" s="68">
        <v>7</v>
      </c>
      <c r="B166" s="63" t="s">
        <v>423</v>
      </c>
      <c r="C166" s="68">
        <v>14</v>
      </c>
      <c r="D166" s="68">
        <v>3</v>
      </c>
      <c r="E166" s="68">
        <v>1</v>
      </c>
      <c r="F166" s="68">
        <v>10</v>
      </c>
      <c r="G166" s="68">
        <v>253</v>
      </c>
      <c r="H166" s="63" t="s">
        <v>323</v>
      </c>
      <c r="I166" s="69">
        <v>349</v>
      </c>
      <c r="J166" s="68">
        <v>7</v>
      </c>
      <c r="K166" s="63" t="s">
        <v>323</v>
      </c>
      <c r="L166" s="69">
        <v>21</v>
      </c>
    </row>
    <row r="167" spans="1:12">
      <c r="A167" s="68">
        <v>8</v>
      </c>
      <c r="B167" s="63" t="s">
        <v>562</v>
      </c>
      <c r="C167" s="68">
        <v>14</v>
      </c>
      <c r="D167" s="68">
        <v>0</v>
      </c>
      <c r="E167" s="68">
        <v>1</v>
      </c>
      <c r="F167" s="68">
        <v>13</v>
      </c>
      <c r="G167" s="68">
        <v>183</v>
      </c>
      <c r="H167" s="63" t="s">
        <v>323</v>
      </c>
      <c r="I167" s="69">
        <v>377</v>
      </c>
      <c r="J167" s="68">
        <v>1</v>
      </c>
      <c r="K167" s="63" t="s">
        <v>323</v>
      </c>
      <c r="L167" s="69">
        <v>27</v>
      </c>
    </row>
    <row r="169" spans="1:12">
      <c r="A169" s="65" t="s">
        <v>619</v>
      </c>
    </row>
    <row r="170" spans="1:12">
      <c r="C170" s="66" t="s">
        <v>316</v>
      </c>
      <c r="D170" s="66" t="s">
        <v>317</v>
      </c>
      <c r="E170" s="66" t="s">
        <v>318</v>
      </c>
      <c r="F170" s="66" t="s">
        <v>319</v>
      </c>
      <c r="H170" s="67" t="s">
        <v>320</v>
      </c>
      <c r="K170" s="67" t="s">
        <v>321</v>
      </c>
    </row>
    <row r="171" spans="1:12">
      <c r="A171" s="68">
        <v>1</v>
      </c>
      <c r="B171" s="63" t="s">
        <v>599</v>
      </c>
      <c r="C171" s="68">
        <v>16</v>
      </c>
      <c r="D171" s="68">
        <v>15</v>
      </c>
      <c r="E171" s="68">
        <v>1</v>
      </c>
      <c r="F171" s="68">
        <v>0</v>
      </c>
      <c r="G171" s="68">
        <v>594</v>
      </c>
      <c r="H171" s="63" t="s">
        <v>323</v>
      </c>
      <c r="I171" s="69">
        <v>342</v>
      </c>
      <c r="J171" s="68">
        <v>31</v>
      </c>
      <c r="K171" s="63" t="s">
        <v>323</v>
      </c>
      <c r="L171" s="69">
        <v>1</v>
      </c>
    </row>
    <row r="172" spans="1:12">
      <c r="A172" s="68">
        <v>2</v>
      </c>
      <c r="B172" s="63" t="s">
        <v>425</v>
      </c>
      <c r="C172" s="68">
        <v>16</v>
      </c>
      <c r="D172" s="68">
        <v>14</v>
      </c>
      <c r="E172" s="68">
        <v>1</v>
      </c>
      <c r="F172" s="68">
        <v>1</v>
      </c>
      <c r="G172" s="68">
        <v>537</v>
      </c>
      <c r="H172" s="63" t="s">
        <v>323</v>
      </c>
      <c r="I172" s="69">
        <v>345</v>
      </c>
      <c r="J172" s="68">
        <v>29</v>
      </c>
      <c r="K172" s="63" t="s">
        <v>323</v>
      </c>
      <c r="L172" s="69">
        <v>3</v>
      </c>
    </row>
    <row r="173" spans="1:12">
      <c r="A173" s="68">
        <v>3</v>
      </c>
      <c r="B173" s="63" t="s">
        <v>333</v>
      </c>
      <c r="C173" s="68">
        <v>16</v>
      </c>
      <c r="D173" s="68">
        <v>11</v>
      </c>
      <c r="E173" s="68">
        <v>0</v>
      </c>
      <c r="F173" s="68">
        <v>5</v>
      </c>
      <c r="G173" s="68">
        <v>524</v>
      </c>
      <c r="H173" s="63" t="s">
        <v>323</v>
      </c>
      <c r="I173" s="69">
        <v>350</v>
      </c>
      <c r="J173" s="68">
        <v>22</v>
      </c>
      <c r="K173" s="63" t="s">
        <v>323</v>
      </c>
      <c r="L173" s="69">
        <v>10</v>
      </c>
    </row>
    <row r="174" spans="1:12">
      <c r="A174" s="68">
        <v>4</v>
      </c>
      <c r="B174" s="63" t="s">
        <v>578</v>
      </c>
      <c r="C174" s="68">
        <v>16</v>
      </c>
      <c r="D174" s="68">
        <v>10</v>
      </c>
      <c r="E174" s="68">
        <v>0</v>
      </c>
      <c r="F174" s="68">
        <v>6</v>
      </c>
      <c r="G174" s="68">
        <v>548</v>
      </c>
      <c r="H174" s="63" t="s">
        <v>323</v>
      </c>
      <c r="I174" s="69">
        <v>465</v>
      </c>
      <c r="J174" s="68">
        <v>20</v>
      </c>
      <c r="K174" s="63" t="s">
        <v>323</v>
      </c>
      <c r="L174" s="69">
        <v>12</v>
      </c>
    </row>
    <row r="175" spans="1:12">
      <c r="A175" s="68">
        <v>5</v>
      </c>
      <c r="B175" s="63" t="s">
        <v>476</v>
      </c>
      <c r="C175" s="68">
        <v>16</v>
      </c>
      <c r="D175" s="68">
        <v>7</v>
      </c>
      <c r="E175" s="68">
        <v>0</v>
      </c>
      <c r="F175" s="68">
        <v>9</v>
      </c>
      <c r="G175" s="68">
        <v>485</v>
      </c>
      <c r="H175" s="63" t="s">
        <v>323</v>
      </c>
      <c r="I175" s="69">
        <v>534</v>
      </c>
      <c r="J175" s="68">
        <v>14</v>
      </c>
      <c r="K175" s="63" t="s">
        <v>323</v>
      </c>
      <c r="L175" s="69">
        <v>18</v>
      </c>
    </row>
    <row r="176" spans="1:12">
      <c r="A176" s="68">
        <v>6</v>
      </c>
      <c r="B176" s="63" t="s">
        <v>569</v>
      </c>
      <c r="C176" s="68">
        <v>16</v>
      </c>
      <c r="D176" s="68">
        <v>7</v>
      </c>
      <c r="E176" s="68">
        <v>0</v>
      </c>
      <c r="F176" s="68">
        <v>9</v>
      </c>
      <c r="G176" s="68">
        <v>436</v>
      </c>
      <c r="H176" s="63" t="s">
        <v>323</v>
      </c>
      <c r="I176" s="69">
        <v>506</v>
      </c>
      <c r="J176" s="68">
        <v>14</v>
      </c>
      <c r="K176" s="63" t="s">
        <v>323</v>
      </c>
      <c r="L176" s="69">
        <v>18</v>
      </c>
    </row>
    <row r="177" spans="1:12">
      <c r="A177" s="68">
        <v>7</v>
      </c>
      <c r="B177" s="63" t="s">
        <v>455</v>
      </c>
      <c r="C177" s="68">
        <v>16</v>
      </c>
      <c r="D177" s="68">
        <v>3</v>
      </c>
      <c r="E177" s="68">
        <v>0</v>
      </c>
      <c r="F177" s="68">
        <v>13</v>
      </c>
      <c r="G177" s="68">
        <v>385</v>
      </c>
      <c r="H177" s="63" t="s">
        <v>323</v>
      </c>
      <c r="I177" s="69">
        <v>546</v>
      </c>
      <c r="J177" s="68">
        <v>6</v>
      </c>
      <c r="K177" s="63" t="s">
        <v>323</v>
      </c>
      <c r="L177" s="69">
        <v>26</v>
      </c>
    </row>
    <row r="178" spans="1:12">
      <c r="A178" s="68">
        <v>8</v>
      </c>
      <c r="B178" s="63" t="s">
        <v>427</v>
      </c>
      <c r="C178" s="68">
        <v>16</v>
      </c>
      <c r="D178" s="68">
        <v>2</v>
      </c>
      <c r="E178" s="68">
        <v>0</v>
      </c>
      <c r="F178" s="68">
        <v>14</v>
      </c>
      <c r="G178" s="68">
        <v>369</v>
      </c>
      <c r="H178" s="63" t="s">
        <v>323</v>
      </c>
      <c r="I178" s="69">
        <v>566</v>
      </c>
      <c r="J178" s="68">
        <v>4</v>
      </c>
      <c r="K178" s="63" t="s">
        <v>323</v>
      </c>
      <c r="L178" s="69">
        <v>28</v>
      </c>
    </row>
    <row r="179" spans="1:12">
      <c r="A179" s="68">
        <v>9</v>
      </c>
      <c r="B179" s="63" t="s">
        <v>612</v>
      </c>
      <c r="C179" s="68">
        <v>16</v>
      </c>
      <c r="D179" s="68">
        <v>2</v>
      </c>
      <c r="E179" s="68">
        <v>0</v>
      </c>
      <c r="F179" s="68">
        <v>14</v>
      </c>
      <c r="G179" s="68">
        <v>348</v>
      </c>
      <c r="H179" s="63" t="s">
        <v>323</v>
      </c>
      <c r="I179" s="69">
        <v>572</v>
      </c>
      <c r="J179" s="68">
        <v>4</v>
      </c>
      <c r="K179" s="63" t="s">
        <v>323</v>
      </c>
      <c r="L179" s="69">
        <v>28</v>
      </c>
    </row>
    <row r="181" spans="1:12">
      <c r="A181" s="65" t="s">
        <v>620</v>
      </c>
    </row>
    <row r="182" spans="1:12">
      <c r="C182" s="66" t="s">
        <v>316</v>
      </c>
      <c r="D182" s="66" t="s">
        <v>317</v>
      </c>
      <c r="E182" s="66" t="s">
        <v>318</v>
      </c>
      <c r="F182" s="66" t="s">
        <v>319</v>
      </c>
      <c r="H182" s="67" t="s">
        <v>320</v>
      </c>
      <c r="K182" s="67" t="s">
        <v>321</v>
      </c>
    </row>
    <row r="183" spans="1:12">
      <c r="A183" s="68">
        <v>1</v>
      </c>
      <c r="B183" s="63" t="s">
        <v>555</v>
      </c>
      <c r="C183" s="68">
        <v>14</v>
      </c>
      <c r="D183" s="68">
        <v>12</v>
      </c>
      <c r="E183" s="68">
        <v>1</v>
      </c>
      <c r="F183" s="68">
        <v>1</v>
      </c>
      <c r="G183" s="68">
        <v>329</v>
      </c>
      <c r="H183" s="63" t="s">
        <v>323</v>
      </c>
      <c r="I183" s="69">
        <v>254</v>
      </c>
      <c r="J183" s="68">
        <v>25</v>
      </c>
      <c r="K183" s="63" t="s">
        <v>323</v>
      </c>
      <c r="L183" s="69">
        <v>3</v>
      </c>
    </row>
    <row r="184" spans="1:12">
      <c r="A184" s="68">
        <v>2</v>
      </c>
      <c r="B184" s="63" t="s">
        <v>603</v>
      </c>
      <c r="C184" s="68">
        <v>14</v>
      </c>
      <c r="D184" s="68">
        <v>11</v>
      </c>
      <c r="E184" s="68">
        <v>1</v>
      </c>
      <c r="F184" s="68">
        <v>2</v>
      </c>
      <c r="G184" s="68">
        <v>337</v>
      </c>
      <c r="H184" s="63" t="s">
        <v>323</v>
      </c>
      <c r="I184" s="69">
        <v>250</v>
      </c>
      <c r="J184" s="68">
        <v>23</v>
      </c>
      <c r="K184" s="63" t="s">
        <v>323</v>
      </c>
      <c r="L184" s="69">
        <v>5</v>
      </c>
    </row>
    <row r="185" spans="1:12">
      <c r="A185" s="68">
        <v>3</v>
      </c>
      <c r="B185" s="63" t="s">
        <v>372</v>
      </c>
      <c r="C185" s="68">
        <v>14</v>
      </c>
      <c r="D185" s="68">
        <v>10</v>
      </c>
      <c r="E185" s="68">
        <v>0</v>
      </c>
      <c r="F185" s="68">
        <v>4</v>
      </c>
      <c r="G185" s="68">
        <v>377</v>
      </c>
      <c r="H185" s="63" t="s">
        <v>323</v>
      </c>
      <c r="I185" s="69">
        <v>271</v>
      </c>
      <c r="J185" s="68">
        <v>20</v>
      </c>
      <c r="K185" s="63" t="s">
        <v>323</v>
      </c>
      <c r="L185" s="69">
        <v>8</v>
      </c>
    </row>
    <row r="186" spans="1:12">
      <c r="A186" s="68">
        <v>4</v>
      </c>
      <c r="B186" s="63" t="s">
        <v>607</v>
      </c>
      <c r="C186" s="68">
        <v>14</v>
      </c>
      <c r="D186" s="68">
        <v>7</v>
      </c>
      <c r="E186" s="68">
        <v>0</v>
      </c>
      <c r="F186" s="68">
        <v>7</v>
      </c>
      <c r="G186" s="68">
        <v>314</v>
      </c>
      <c r="H186" s="63" t="s">
        <v>323</v>
      </c>
      <c r="I186" s="69">
        <v>310</v>
      </c>
      <c r="J186" s="68">
        <v>14</v>
      </c>
      <c r="K186" s="63" t="s">
        <v>323</v>
      </c>
      <c r="L186" s="69">
        <v>14</v>
      </c>
    </row>
    <row r="187" spans="1:12">
      <c r="A187" s="68">
        <v>5</v>
      </c>
      <c r="B187" s="63" t="s">
        <v>617</v>
      </c>
      <c r="C187" s="68">
        <v>14</v>
      </c>
      <c r="D187" s="68">
        <v>5</v>
      </c>
      <c r="E187" s="68">
        <v>1</v>
      </c>
      <c r="F187" s="68">
        <v>8</v>
      </c>
      <c r="G187" s="68">
        <v>318</v>
      </c>
      <c r="H187" s="63" t="s">
        <v>323</v>
      </c>
      <c r="I187" s="69">
        <v>361</v>
      </c>
      <c r="J187" s="68">
        <v>11</v>
      </c>
      <c r="K187" s="63" t="s">
        <v>323</v>
      </c>
      <c r="L187" s="69">
        <v>17</v>
      </c>
    </row>
    <row r="188" spans="1:12">
      <c r="A188" s="68">
        <v>6</v>
      </c>
      <c r="B188" s="63" t="s">
        <v>600</v>
      </c>
      <c r="C188" s="68">
        <v>14</v>
      </c>
      <c r="D188" s="68">
        <v>5</v>
      </c>
      <c r="E188" s="68">
        <v>0</v>
      </c>
      <c r="F188" s="68">
        <v>9</v>
      </c>
      <c r="G188" s="68">
        <v>283</v>
      </c>
      <c r="H188" s="63" t="s">
        <v>323</v>
      </c>
      <c r="I188" s="69">
        <v>337</v>
      </c>
      <c r="J188" s="68">
        <v>10</v>
      </c>
      <c r="K188" s="63" t="s">
        <v>323</v>
      </c>
      <c r="L188" s="69">
        <v>18</v>
      </c>
    </row>
    <row r="189" spans="1:12">
      <c r="A189" s="68">
        <v>7</v>
      </c>
      <c r="B189" s="63" t="s">
        <v>557</v>
      </c>
      <c r="C189" s="68">
        <v>14</v>
      </c>
      <c r="D189" s="68">
        <v>2</v>
      </c>
      <c r="E189" s="68">
        <v>1</v>
      </c>
      <c r="F189" s="68">
        <v>11</v>
      </c>
      <c r="G189" s="68">
        <v>240</v>
      </c>
      <c r="H189" s="63" t="s">
        <v>323</v>
      </c>
      <c r="I189" s="69">
        <v>326</v>
      </c>
      <c r="J189" s="68">
        <v>5</v>
      </c>
      <c r="K189" s="63" t="s">
        <v>323</v>
      </c>
      <c r="L189" s="69">
        <v>23</v>
      </c>
    </row>
    <row r="190" spans="1:12">
      <c r="A190" s="68">
        <v>8</v>
      </c>
      <c r="B190" s="63" t="s">
        <v>562</v>
      </c>
      <c r="C190" s="68">
        <v>14</v>
      </c>
      <c r="D190" s="68">
        <v>2</v>
      </c>
      <c r="E190" s="68">
        <v>0</v>
      </c>
      <c r="F190" s="68">
        <v>12</v>
      </c>
      <c r="G190" s="68">
        <v>260</v>
      </c>
      <c r="H190" s="63" t="s">
        <v>323</v>
      </c>
      <c r="I190" s="69">
        <v>349</v>
      </c>
      <c r="J190" s="68">
        <v>4</v>
      </c>
      <c r="K190" s="63" t="s">
        <v>323</v>
      </c>
      <c r="L190" s="69">
        <v>24</v>
      </c>
    </row>
    <row r="192" spans="1:12">
      <c r="A192" s="65" t="s">
        <v>621</v>
      </c>
    </row>
    <row r="193" spans="1:12">
      <c r="C193" s="66" t="s">
        <v>316</v>
      </c>
      <c r="D193" s="66" t="s">
        <v>317</v>
      </c>
      <c r="E193" s="66" t="s">
        <v>318</v>
      </c>
      <c r="F193" s="66" t="s">
        <v>319</v>
      </c>
      <c r="H193" s="67" t="s">
        <v>320</v>
      </c>
      <c r="K193" s="67" t="s">
        <v>321</v>
      </c>
    </row>
    <row r="194" spans="1:12">
      <c r="A194" s="68">
        <v>1</v>
      </c>
      <c r="B194" s="63" t="s">
        <v>412</v>
      </c>
      <c r="C194" s="68">
        <v>12</v>
      </c>
      <c r="D194" s="68">
        <v>11</v>
      </c>
      <c r="E194" s="68">
        <v>0</v>
      </c>
      <c r="F194" s="68">
        <v>1</v>
      </c>
      <c r="G194" s="68">
        <v>301</v>
      </c>
      <c r="H194" s="63" t="s">
        <v>323</v>
      </c>
      <c r="I194" s="69">
        <v>186</v>
      </c>
      <c r="J194" s="68">
        <v>22</v>
      </c>
      <c r="K194" s="63" t="s">
        <v>323</v>
      </c>
      <c r="L194" s="69">
        <v>2</v>
      </c>
    </row>
    <row r="195" spans="1:12">
      <c r="A195" s="68">
        <v>2</v>
      </c>
      <c r="B195" s="63" t="s">
        <v>622</v>
      </c>
      <c r="C195" s="68">
        <v>12</v>
      </c>
      <c r="D195" s="68">
        <v>11</v>
      </c>
      <c r="E195" s="68">
        <v>0</v>
      </c>
      <c r="F195" s="68">
        <v>1</v>
      </c>
      <c r="G195" s="68">
        <v>253</v>
      </c>
      <c r="H195" s="63" t="s">
        <v>323</v>
      </c>
      <c r="I195" s="69">
        <v>133</v>
      </c>
      <c r="J195" s="68">
        <v>22</v>
      </c>
      <c r="K195" s="63" t="s">
        <v>323</v>
      </c>
      <c r="L195" s="69">
        <v>2</v>
      </c>
    </row>
    <row r="196" spans="1:12">
      <c r="A196" s="68">
        <v>3</v>
      </c>
      <c r="B196" s="63" t="s">
        <v>567</v>
      </c>
      <c r="C196" s="68">
        <v>12</v>
      </c>
      <c r="D196" s="68">
        <v>7</v>
      </c>
      <c r="E196" s="68">
        <v>0</v>
      </c>
      <c r="F196" s="68">
        <v>5</v>
      </c>
      <c r="G196" s="68">
        <v>230</v>
      </c>
      <c r="H196" s="63" t="s">
        <v>323</v>
      </c>
      <c r="I196" s="69">
        <v>225</v>
      </c>
      <c r="J196" s="68">
        <v>14</v>
      </c>
      <c r="K196" s="63" t="s">
        <v>323</v>
      </c>
      <c r="L196" s="69">
        <v>10</v>
      </c>
    </row>
    <row r="197" spans="1:12">
      <c r="A197" s="68">
        <v>4</v>
      </c>
      <c r="B197" s="63" t="s">
        <v>423</v>
      </c>
      <c r="C197" s="68">
        <v>12</v>
      </c>
      <c r="D197" s="68">
        <v>5</v>
      </c>
      <c r="E197" s="68">
        <v>0</v>
      </c>
      <c r="F197" s="68">
        <v>7</v>
      </c>
      <c r="G197" s="68">
        <v>218</v>
      </c>
      <c r="H197" s="63" t="s">
        <v>323</v>
      </c>
      <c r="I197" s="69">
        <v>210</v>
      </c>
      <c r="J197" s="68">
        <v>10</v>
      </c>
      <c r="K197" s="63" t="s">
        <v>323</v>
      </c>
      <c r="L197" s="69">
        <v>14</v>
      </c>
    </row>
    <row r="198" spans="1:12">
      <c r="A198" s="68">
        <v>5</v>
      </c>
      <c r="B198" s="63" t="s">
        <v>550</v>
      </c>
      <c r="C198" s="68">
        <v>12</v>
      </c>
      <c r="D198" s="68">
        <v>4</v>
      </c>
      <c r="E198" s="68">
        <v>0</v>
      </c>
      <c r="F198" s="68">
        <v>8</v>
      </c>
      <c r="G198" s="68">
        <v>248</v>
      </c>
      <c r="H198" s="63" t="s">
        <v>323</v>
      </c>
      <c r="I198" s="69">
        <v>285</v>
      </c>
      <c r="J198" s="68">
        <v>8</v>
      </c>
      <c r="K198" s="63" t="s">
        <v>323</v>
      </c>
      <c r="L198" s="69">
        <v>16</v>
      </c>
    </row>
    <row r="199" spans="1:12">
      <c r="A199" s="68">
        <v>6</v>
      </c>
      <c r="B199" s="63" t="s">
        <v>566</v>
      </c>
      <c r="C199" s="68">
        <v>12</v>
      </c>
      <c r="D199" s="68">
        <v>4</v>
      </c>
      <c r="E199" s="68">
        <v>0</v>
      </c>
      <c r="F199" s="68">
        <v>8</v>
      </c>
      <c r="G199" s="68">
        <v>263</v>
      </c>
      <c r="H199" s="63" t="s">
        <v>323</v>
      </c>
      <c r="I199" s="69">
        <v>331</v>
      </c>
      <c r="J199" s="68">
        <v>8</v>
      </c>
      <c r="K199" s="63" t="s">
        <v>323</v>
      </c>
      <c r="L199" s="69">
        <v>16</v>
      </c>
    </row>
    <row r="200" spans="1:12">
      <c r="A200" s="68">
        <v>7</v>
      </c>
      <c r="B200" s="63" t="s">
        <v>572</v>
      </c>
      <c r="C200" s="68">
        <v>12</v>
      </c>
      <c r="D200" s="68">
        <v>0</v>
      </c>
      <c r="E200" s="68">
        <v>0</v>
      </c>
      <c r="F200" s="68">
        <v>12</v>
      </c>
      <c r="G200" s="68">
        <v>155</v>
      </c>
      <c r="H200" s="63" t="s">
        <v>323</v>
      </c>
      <c r="I200" s="69">
        <v>298</v>
      </c>
      <c r="J200" s="68">
        <v>0</v>
      </c>
      <c r="K200" s="63" t="s">
        <v>323</v>
      </c>
      <c r="L200" s="69">
        <v>24</v>
      </c>
    </row>
    <row r="202" spans="1:12">
      <c r="A202" s="65" t="s">
        <v>623</v>
      </c>
    </row>
    <row r="203" spans="1:12">
      <c r="C203" s="66" t="s">
        <v>316</v>
      </c>
      <c r="D203" s="66" t="s">
        <v>317</v>
      </c>
      <c r="E203" s="66" t="s">
        <v>318</v>
      </c>
      <c r="F203" s="66" t="s">
        <v>319</v>
      </c>
      <c r="H203" s="67" t="s">
        <v>320</v>
      </c>
      <c r="K203" s="67" t="s">
        <v>321</v>
      </c>
    </row>
    <row r="204" spans="1:12">
      <c r="A204" s="68">
        <v>1</v>
      </c>
      <c r="B204" s="63" t="s">
        <v>581</v>
      </c>
      <c r="C204" s="68">
        <v>10</v>
      </c>
      <c r="D204" s="68">
        <v>10</v>
      </c>
      <c r="E204" s="68">
        <v>0</v>
      </c>
      <c r="F204" s="68">
        <v>0</v>
      </c>
      <c r="G204" s="68">
        <v>255</v>
      </c>
      <c r="H204" s="63" t="s">
        <v>323</v>
      </c>
      <c r="I204" s="69">
        <v>96</v>
      </c>
      <c r="J204" s="68">
        <v>20</v>
      </c>
      <c r="K204" s="63" t="s">
        <v>323</v>
      </c>
      <c r="L204" s="69">
        <v>0</v>
      </c>
    </row>
    <row r="205" spans="1:12">
      <c r="A205" s="63">
        <v>2</v>
      </c>
      <c r="B205" s="63" t="s">
        <v>614</v>
      </c>
      <c r="C205" s="68">
        <v>10</v>
      </c>
      <c r="D205" s="68">
        <v>7</v>
      </c>
      <c r="E205" s="68">
        <v>0</v>
      </c>
      <c r="F205" s="68">
        <v>3</v>
      </c>
      <c r="G205" s="68">
        <v>167</v>
      </c>
      <c r="H205" s="63" t="s">
        <v>323</v>
      </c>
      <c r="I205" s="69">
        <v>142</v>
      </c>
      <c r="J205" s="68">
        <v>14</v>
      </c>
      <c r="K205" s="63" t="s">
        <v>323</v>
      </c>
      <c r="L205" s="69">
        <v>6</v>
      </c>
    </row>
    <row r="206" spans="1:12">
      <c r="A206" s="68">
        <v>3</v>
      </c>
      <c r="B206" s="63" t="s">
        <v>551</v>
      </c>
      <c r="C206" s="68">
        <v>10</v>
      </c>
      <c r="D206" s="68">
        <v>5</v>
      </c>
      <c r="E206" s="68">
        <v>0</v>
      </c>
      <c r="F206" s="68">
        <v>5</v>
      </c>
      <c r="G206" s="68">
        <v>157</v>
      </c>
      <c r="H206" s="63" t="s">
        <v>323</v>
      </c>
      <c r="I206" s="69">
        <v>151</v>
      </c>
      <c r="J206" s="68">
        <v>10</v>
      </c>
      <c r="K206" s="63" t="s">
        <v>323</v>
      </c>
      <c r="L206" s="69">
        <v>10</v>
      </c>
    </row>
    <row r="207" spans="1:12">
      <c r="A207" s="68">
        <v>4</v>
      </c>
      <c r="B207" s="63" t="s">
        <v>590</v>
      </c>
      <c r="C207" s="68">
        <v>10</v>
      </c>
      <c r="D207" s="68">
        <v>4</v>
      </c>
      <c r="E207" s="68">
        <v>0</v>
      </c>
      <c r="F207" s="68">
        <v>6</v>
      </c>
      <c r="G207" s="68">
        <v>110</v>
      </c>
      <c r="H207" s="63" t="s">
        <v>323</v>
      </c>
      <c r="I207" s="69">
        <v>126</v>
      </c>
      <c r="J207" s="68">
        <v>8</v>
      </c>
      <c r="K207" s="63" t="s">
        <v>323</v>
      </c>
      <c r="L207" s="69">
        <v>12</v>
      </c>
    </row>
    <row r="208" spans="1:12">
      <c r="A208" s="68">
        <v>5</v>
      </c>
      <c r="B208" s="63" t="s">
        <v>583</v>
      </c>
      <c r="C208" s="68">
        <v>10</v>
      </c>
      <c r="D208" s="68">
        <v>3</v>
      </c>
      <c r="E208" s="68">
        <v>0</v>
      </c>
      <c r="F208" s="68">
        <v>7</v>
      </c>
      <c r="G208" s="68">
        <v>139</v>
      </c>
      <c r="H208" s="63" t="s">
        <v>323</v>
      </c>
      <c r="I208" s="69">
        <v>192</v>
      </c>
      <c r="J208" s="68">
        <v>6</v>
      </c>
      <c r="K208" s="63" t="s">
        <v>323</v>
      </c>
      <c r="L208" s="69">
        <v>14</v>
      </c>
    </row>
    <row r="209" spans="1:12">
      <c r="A209" s="68">
        <v>6</v>
      </c>
      <c r="B209" s="63" t="s">
        <v>585</v>
      </c>
      <c r="C209" s="68">
        <v>10</v>
      </c>
      <c r="D209" s="68">
        <v>1</v>
      </c>
      <c r="E209" s="68">
        <v>0</v>
      </c>
      <c r="F209" s="68">
        <v>9</v>
      </c>
      <c r="G209" s="68">
        <v>89</v>
      </c>
      <c r="H209" s="63" t="s">
        <v>323</v>
      </c>
      <c r="I209" s="69">
        <v>210</v>
      </c>
      <c r="J209" s="68">
        <v>2</v>
      </c>
      <c r="K209" s="63" t="s">
        <v>323</v>
      </c>
      <c r="L209" s="69">
        <v>18</v>
      </c>
    </row>
    <row r="211" spans="1:12">
      <c r="A211" s="65" t="s">
        <v>624</v>
      </c>
    </row>
    <row r="212" spans="1:12">
      <c r="C212" s="66" t="s">
        <v>316</v>
      </c>
      <c r="D212" s="66" t="s">
        <v>317</v>
      </c>
      <c r="E212" s="66" t="s">
        <v>318</v>
      </c>
      <c r="F212" s="66" t="s">
        <v>319</v>
      </c>
      <c r="H212" s="67" t="s">
        <v>320</v>
      </c>
      <c r="K212" s="67" t="s">
        <v>321</v>
      </c>
    </row>
    <row r="213" spans="1:12">
      <c r="A213" s="68">
        <v>1</v>
      </c>
      <c r="B213" s="63" t="s">
        <v>425</v>
      </c>
      <c r="C213" s="68">
        <v>21</v>
      </c>
      <c r="D213" s="68">
        <v>18</v>
      </c>
      <c r="E213" s="68">
        <v>1</v>
      </c>
      <c r="F213" s="68">
        <v>2</v>
      </c>
      <c r="G213" s="68">
        <v>37</v>
      </c>
      <c r="H213" s="63" t="s">
        <v>323</v>
      </c>
      <c r="I213" s="69">
        <v>5</v>
      </c>
      <c r="J213" s="68">
        <v>37</v>
      </c>
      <c r="K213" s="63" t="s">
        <v>323</v>
      </c>
      <c r="L213" s="69">
        <v>5</v>
      </c>
    </row>
    <row r="214" spans="1:12">
      <c r="A214" s="68">
        <v>2</v>
      </c>
      <c r="B214" s="63" t="s">
        <v>599</v>
      </c>
      <c r="C214" s="68">
        <v>21</v>
      </c>
      <c r="D214" s="68">
        <v>17</v>
      </c>
      <c r="E214" s="68">
        <v>0</v>
      </c>
      <c r="F214" s="68">
        <v>4</v>
      </c>
      <c r="G214" s="68">
        <v>34</v>
      </c>
      <c r="H214" s="63" t="s">
        <v>323</v>
      </c>
      <c r="I214" s="69">
        <v>8</v>
      </c>
      <c r="J214" s="68">
        <v>34</v>
      </c>
      <c r="K214" s="63" t="s">
        <v>323</v>
      </c>
      <c r="L214" s="69">
        <v>8</v>
      </c>
    </row>
    <row r="215" spans="1:12">
      <c r="A215" s="68">
        <v>3</v>
      </c>
      <c r="B215" s="63" t="s">
        <v>372</v>
      </c>
      <c r="C215" s="68">
        <v>21</v>
      </c>
      <c r="D215" s="68">
        <v>13</v>
      </c>
      <c r="E215" s="68">
        <v>1</v>
      </c>
      <c r="F215" s="68">
        <v>7</v>
      </c>
      <c r="G215" s="68">
        <v>27</v>
      </c>
      <c r="H215" s="63" t="s">
        <v>323</v>
      </c>
      <c r="I215" s="69">
        <v>15</v>
      </c>
      <c r="J215" s="68">
        <v>27</v>
      </c>
      <c r="K215" s="63" t="s">
        <v>323</v>
      </c>
      <c r="L215" s="69">
        <v>15</v>
      </c>
    </row>
    <row r="216" spans="1:12">
      <c r="A216" s="68">
        <v>4</v>
      </c>
      <c r="B216" s="63" t="s">
        <v>476</v>
      </c>
      <c r="C216" s="68">
        <v>21</v>
      </c>
      <c r="D216" s="68">
        <v>12</v>
      </c>
      <c r="E216" s="68">
        <v>1</v>
      </c>
      <c r="F216" s="68">
        <v>8</v>
      </c>
      <c r="G216" s="68">
        <v>25</v>
      </c>
      <c r="H216" s="63" t="s">
        <v>323</v>
      </c>
      <c r="I216" s="69">
        <v>17</v>
      </c>
      <c r="J216" s="68">
        <v>25</v>
      </c>
      <c r="K216" s="63" t="s">
        <v>323</v>
      </c>
      <c r="L216" s="69">
        <v>17</v>
      </c>
    </row>
    <row r="217" spans="1:12">
      <c r="A217" s="68">
        <v>5</v>
      </c>
      <c r="B217" s="63" t="s">
        <v>455</v>
      </c>
      <c r="C217" s="68">
        <v>21</v>
      </c>
      <c r="D217" s="68">
        <v>9</v>
      </c>
      <c r="E217" s="68">
        <v>2</v>
      </c>
      <c r="F217" s="68">
        <v>10</v>
      </c>
      <c r="G217" s="68">
        <v>20</v>
      </c>
      <c r="H217" s="63" t="s">
        <v>323</v>
      </c>
      <c r="I217" s="69">
        <v>22</v>
      </c>
      <c r="J217" s="68">
        <v>20</v>
      </c>
      <c r="K217" s="63" t="s">
        <v>323</v>
      </c>
      <c r="L217" s="69">
        <v>22</v>
      </c>
    </row>
    <row r="218" spans="1:12">
      <c r="A218" s="68">
        <v>6</v>
      </c>
      <c r="B218" s="63" t="s">
        <v>578</v>
      </c>
      <c r="C218" s="68">
        <v>21</v>
      </c>
      <c r="D218" s="68">
        <v>9</v>
      </c>
      <c r="E218" s="68">
        <v>1</v>
      </c>
      <c r="F218" s="68">
        <v>11</v>
      </c>
      <c r="G218" s="68">
        <v>19</v>
      </c>
      <c r="H218" s="63" t="s">
        <v>323</v>
      </c>
      <c r="I218" s="69">
        <v>23</v>
      </c>
      <c r="J218" s="68">
        <v>19</v>
      </c>
      <c r="K218" s="63" t="s">
        <v>323</v>
      </c>
      <c r="L218" s="69">
        <v>23</v>
      </c>
    </row>
    <row r="219" spans="1:12">
      <c r="A219" s="68">
        <v>7</v>
      </c>
      <c r="B219" s="63" t="s">
        <v>607</v>
      </c>
      <c r="C219" s="68">
        <v>21</v>
      </c>
      <c r="D219" s="68">
        <v>3</v>
      </c>
      <c r="E219" s="68">
        <v>0</v>
      </c>
      <c r="F219" s="68">
        <v>18</v>
      </c>
      <c r="G219" s="68">
        <v>6</v>
      </c>
      <c r="H219" s="63" t="s">
        <v>323</v>
      </c>
      <c r="I219" s="69">
        <v>36</v>
      </c>
      <c r="J219" s="68">
        <v>6</v>
      </c>
      <c r="K219" s="63" t="s">
        <v>323</v>
      </c>
      <c r="L219" s="69">
        <v>36</v>
      </c>
    </row>
    <row r="220" spans="1:12">
      <c r="A220" s="68">
        <v>8</v>
      </c>
      <c r="B220" s="63" t="s">
        <v>600</v>
      </c>
      <c r="C220" s="68">
        <v>21</v>
      </c>
      <c r="D220" s="68">
        <v>0</v>
      </c>
      <c r="E220" s="68">
        <v>0</v>
      </c>
      <c r="F220" s="68">
        <v>21</v>
      </c>
      <c r="G220" s="68">
        <v>0</v>
      </c>
      <c r="H220" s="63" t="s">
        <v>323</v>
      </c>
      <c r="I220" s="69">
        <v>42</v>
      </c>
      <c r="J220" s="68">
        <v>0</v>
      </c>
      <c r="K220" s="63" t="s">
        <v>323</v>
      </c>
      <c r="L220" s="69">
        <v>42</v>
      </c>
    </row>
    <row r="222" spans="1:12">
      <c r="A222" s="65" t="s">
        <v>625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4" spans="1:12">
      <c r="A224" s="68">
        <v>1</v>
      </c>
      <c r="B224" s="63" t="s">
        <v>333</v>
      </c>
      <c r="C224" s="68">
        <v>18</v>
      </c>
      <c r="D224" s="68">
        <v>14</v>
      </c>
      <c r="E224" s="68">
        <v>0</v>
      </c>
      <c r="F224" s="68">
        <v>4</v>
      </c>
      <c r="G224" s="68">
        <v>28</v>
      </c>
      <c r="H224" s="63" t="s">
        <v>323</v>
      </c>
      <c r="I224" s="69">
        <v>8</v>
      </c>
      <c r="J224" s="68">
        <v>28</v>
      </c>
      <c r="K224" s="63" t="s">
        <v>323</v>
      </c>
      <c r="L224" s="69">
        <v>8</v>
      </c>
    </row>
    <row r="225" spans="1:12">
      <c r="A225" s="68">
        <v>2</v>
      </c>
      <c r="B225" s="63" t="s">
        <v>550</v>
      </c>
      <c r="C225" s="68">
        <v>18</v>
      </c>
      <c r="D225" s="68">
        <v>11</v>
      </c>
      <c r="E225" s="68">
        <v>0</v>
      </c>
      <c r="F225" s="68">
        <v>7</v>
      </c>
      <c r="G225" s="68">
        <v>22</v>
      </c>
      <c r="H225" s="63" t="s">
        <v>323</v>
      </c>
      <c r="I225" s="69">
        <v>14</v>
      </c>
      <c r="J225" s="68">
        <v>22</v>
      </c>
      <c r="K225" s="63" t="s">
        <v>323</v>
      </c>
      <c r="L225" s="69">
        <v>14</v>
      </c>
    </row>
    <row r="226" spans="1:12">
      <c r="A226" s="68">
        <v>3</v>
      </c>
      <c r="B226" s="63" t="s">
        <v>569</v>
      </c>
      <c r="C226" s="68">
        <v>18</v>
      </c>
      <c r="D226" s="68">
        <v>10</v>
      </c>
      <c r="E226" s="68">
        <v>1</v>
      </c>
      <c r="F226" s="68">
        <v>7</v>
      </c>
      <c r="G226" s="68">
        <v>21</v>
      </c>
      <c r="H226" s="63" t="s">
        <v>323</v>
      </c>
      <c r="I226" s="69">
        <v>15</v>
      </c>
      <c r="J226" s="68">
        <v>21</v>
      </c>
      <c r="K226" s="63" t="s">
        <v>323</v>
      </c>
      <c r="L226" s="69">
        <v>15</v>
      </c>
    </row>
    <row r="227" spans="1:12">
      <c r="A227" s="68">
        <v>4</v>
      </c>
      <c r="B227" s="63" t="s">
        <v>555</v>
      </c>
      <c r="C227" s="68">
        <v>18</v>
      </c>
      <c r="D227" s="68">
        <v>10</v>
      </c>
      <c r="E227" s="68">
        <v>1</v>
      </c>
      <c r="F227" s="68">
        <v>7</v>
      </c>
      <c r="G227" s="68">
        <v>21</v>
      </c>
      <c r="H227" s="63" t="s">
        <v>323</v>
      </c>
      <c r="I227" s="69">
        <v>15</v>
      </c>
      <c r="J227" s="68">
        <v>21</v>
      </c>
      <c r="K227" s="63" t="s">
        <v>323</v>
      </c>
      <c r="L227" s="69">
        <v>15</v>
      </c>
    </row>
    <row r="228" spans="1:12">
      <c r="A228" s="68">
        <v>5</v>
      </c>
      <c r="B228" s="63" t="s">
        <v>612</v>
      </c>
      <c r="C228" s="68">
        <v>18</v>
      </c>
      <c r="D228" s="68">
        <v>8</v>
      </c>
      <c r="E228" s="68">
        <v>0</v>
      </c>
      <c r="F228" s="68">
        <v>10</v>
      </c>
      <c r="G228" s="68">
        <v>16</v>
      </c>
      <c r="H228" s="63" t="s">
        <v>323</v>
      </c>
      <c r="I228" s="69">
        <v>19</v>
      </c>
      <c r="J228" s="68">
        <v>16</v>
      </c>
      <c r="K228" s="63" t="s">
        <v>323</v>
      </c>
      <c r="L228" s="69">
        <v>20</v>
      </c>
    </row>
    <row r="229" spans="1:12">
      <c r="A229" s="63">
        <v>6</v>
      </c>
      <c r="B229" s="63" t="s">
        <v>427</v>
      </c>
      <c r="C229" s="68">
        <v>18</v>
      </c>
      <c r="D229" s="68">
        <v>8</v>
      </c>
      <c r="E229" s="68">
        <v>0</v>
      </c>
      <c r="F229" s="68">
        <v>10</v>
      </c>
      <c r="G229" s="68">
        <v>15</v>
      </c>
      <c r="H229" s="63" t="s">
        <v>323</v>
      </c>
      <c r="I229" s="69">
        <v>20</v>
      </c>
      <c r="J229" s="68">
        <v>16</v>
      </c>
      <c r="K229" s="63" t="s">
        <v>323</v>
      </c>
      <c r="L229" s="69">
        <v>20</v>
      </c>
    </row>
    <row r="230" spans="1:12">
      <c r="A230" s="68">
        <v>7</v>
      </c>
      <c r="B230" s="63" t="s">
        <v>557</v>
      </c>
      <c r="C230" s="68">
        <v>18</v>
      </c>
      <c r="D230" s="68">
        <v>1</v>
      </c>
      <c r="E230" s="68">
        <v>0</v>
      </c>
      <c r="F230" s="68">
        <v>17</v>
      </c>
      <c r="G230" s="68">
        <v>2</v>
      </c>
      <c r="H230" s="63" t="s">
        <v>323</v>
      </c>
      <c r="I230" s="69">
        <v>34</v>
      </c>
      <c r="J230" s="68">
        <v>2</v>
      </c>
      <c r="K230" s="63" t="s">
        <v>323</v>
      </c>
      <c r="L230" s="69">
        <v>34</v>
      </c>
    </row>
    <row r="232" spans="1:12">
      <c r="A232" s="65" t="s">
        <v>626</v>
      </c>
    </row>
    <row r="233" spans="1:12">
      <c r="C233" s="66" t="s">
        <v>316</v>
      </c>
      <c r="D233" s="66" t="s">
        <v>317</v>
      </c>
      <c r="E233" s="66" t="s">
        <v>318</v>
      </c>
      <c r="F233" s="66" t="s">
        <v>319</v>
      </c>
      <c r="H233" s="67" t="s">
        <v>320</v>
      </c>
      <c r="K233" s="67" t="s">
        <v>321</v>
      </c>
    </row>
    <row r="234" spans="1:12">
      <c r="A234" s="68">
        <v>1</v>
      </c>
      <c r="B234" s="63" t="s">
        <v>572</v>
      </c>
      <c r="C234" s="68">
        <v>15</v>
      </c>
      <c r="D234" s="68">
        <v>12</v>
      </c>
      <c r="E234" s="68">
        <v>0</v>
      </c>
      <c r="F234" s="68">
        <v>3</v>
      </c>
      <c r="G234" s="68">
        <v>24</v>
      </c>
      <c r="H234" s="63" t="s">
        <v>323</v>
      </c>
      <c r="I234" s="69">
        <v>6</v>
      </c>
      <c r="J234" s="68">
        <v>24</v>
      </c>
      <c r="K234" s="63" t="s">
        <v>323</v>
      </c>
      <c r="L234" s="69">
        <v>6</v>
      </c>
    </row>
    <row r="235" spans="1:12">
      <c r="A235" s="63">
        <v>2</v>
      </c>
      <c r="B235" s="63" t="s">
        <v>562</v>
      </c>
      <c r="C235" s="68">
        <v>15</v>
      </c>
      <c r="D235" s="68">
        <v>10</v>
      </c>
      <c r="E235" s="68">
        <v>0</v>
      </c>
      <c r="F235" s="68">
        <v>5</v>
      </c>
      <c r="G235" s="68">
        <v>20</v>
      </c>
      <c r="H235" s="63" t="s">
        <v>323</v>
      </c>
      <c r="I235" s="69">
        <v>10</v>
      </c>
      <c r="J235" s="68">
        <v>20</v>
      </c>
      <c r="K235" s="63" t="s">
        <v>323</v>
      </c>
      <c r="L235" s="69">
        <v>10</v>
      </c>
    </row>
    <row r="236" spans="1:12">
      <c r="A236" s="68">
        <v>3</v>
      </c>
      <c r="B236" s="63" t="s">
        <v>412</v>
      </c>
      <c r="C236" s="68">
        <v>15</v>
      </c>
      <c r="D236" s="68">
        <v>9</v>
      </c>
      <c r="E236" s="68">
        <v>0</v>
      </c>
      <c r="F236" s="68">
        <v>6</v>
      </c>
      <c r="G236" s="68">
        <v>18</v>
      </c>
      <c r="H236" s="63" t="s">
        <v>323</v>
      </c>
      <c r="I236" s="69">
        <v>12</v>
      </c>
      <c r="J236" s="68">
        <v>18</v>
      </c>
      <c r="K236" s="63" t="s">
        <v>323</v>
      </c>
      <c r="L236" s="69">
        <v>12</v>
      </c>
    </row>
    <row r="237" spans="1:12">
      <c r="A237" s="68">
        <v>4</v>
      </c>
      <c r="B237" s="63" t="s">
        <v>590</v>
      </c>
      <c r="C237" s="68">
        <v>15</v>
      </c>
      <c r="D237" s="68">
        <v>5</v>
      </c>
      <c r="E237" s="68">
        <v>0</v>
      </c>
      <c r="F237" s="68">
        <v>10</v>
      </c>
      <c r="G237" s="68">
        <v>10</v>
      </c>
      <c r="H237" s="63" t="s">
        <v>323</v>
      </c>
      <c r="I237" s="69">
        <v>20</v>
      </c>
      <c r="J237" s="68">
        <v>10</v>
      </c>
      <c r="K237" s="63" t="s">
        <v>323</v>
      </c>
      <c r="L237" s="69">
        <v>20</v>
      </c>
    </row>
    <row r="238" spans="1:12">
      <c r="A238" s="68">
        <v>5</v>
      </c>
      <c r="B238" s="63" t="s">
        <v>614</v>
      </c>
      <c r="C238" s="68">
        <v>15</v>
      </c>
      <c r="D238" s="68">
        <v>5</v>
      </c>
      <c r="E238" s="68">
        <v>0</v>
      </c>
      <c r="F238" s="68">
        <v>10</v>
      </c>
      <c r="G238" s="68">
        <v>10</v>
      </c>
      <c r="H238" s="63" t="s">
        <v>323</v>
      </c>
      <c r="I238" s="69">
        <v>20</v>
      </c>
      <c r="J238" s="68">
        <v>10</v>
      </c>
      <c r="K238" s="63" t="s">
        <v>323</v>
      </c>
      <c r="L238" s="69">
        <v>20</v>
      </c>
    </row>
    <row r="239" spans="1:12">
      <c r="A239" s="63">
        <v>6</v>
      </c>
      <c r="B239" s="63" t="s">
        <v>551</v>
      </c>
      <c r="C239" s="68">
        <v>15</v>
      </c>
      <c r="D239" s="68">
        <v>4</v>
      </c>
      <c r="E239" s="68">
        <v>0</v>
      </c>
      <c r="F239" s="68">
        <v>11</v>
      </c>
      <c r="G239" s="68">
        <v>8</v>
      </c>
      <c r="H239" s="63" t="s">
        <v>323</v>
      </c>
      <c r="I239" s="69">
        <v>22</v>
      </c>
      <c r="J239" s="68">
        <v>8</v>
      </c>
      <c r="K239" s="63" t="s">
        <v>323</v>
      </c>
      <c r="L239" s="69">
        <v>22</v>
      </c>
    </row>
    <row r="241" spans="1:12">
      <c r="A241" s="65" t="s">
        <v>627</v>
      </c>
    </row>
    <row r="242" spans="1:12">
      <c r="C242" s="66" t="s">
        <v>316</v>
      </c>
      <c r="D242" s="66" t="s">
        <v>317</v>
      </c>
      <c r="E242" s="66" t="s">
        <v>318</v>
      </c>
      <c r="F242" s="66" t="s">
        <v>319</v>
      </c>
      <c r="H242" s="67" t="s">
        <v>320</v>
      </c>
      <c r="K242" s="67" t="s">
        <v>321</v>
      </c>
    </row>
    <row r="243" spans="1:12">
      <c r="A243" s="68">
        <v>1</v>
      </c>
      <c r="B243" s="63" t="s">
        <v>583</v>
      </c>
      <c r="C243" s="68">
        <v>21</v>
      </c>
      <c r="D243" s="68">
        <v>19</v>
      </c>
      <c r="E243" s="68">
        <v>0</v>
      </c>
      <c r="F243" s="68">
        <v>2</v>
      </c>
      <c r="G243" s="68">
        <v>38</v>
      </c>
      <c r="H243" s="63" t="s">
        <v>323</v>
      </c>
      <c r="I243" s="69">
        <v>4</v>
      </c>
      <c r="J243" s="68">
        <v>38</v>
      </c>
      <c r="K243" s="63" t="s">
        <v>323</v>
      </c>
      <c r="L243" s="69">
        <v>4</v>
      </c>
    </row>
    <row r="244" spans="1:12">
      <c r="A244" s="63">
        <v>2</v>
      </c>
      <c r="B244" s="63" t="s">
        <v>603</v>
      </c>
      <c r="C244" s="68">
        <v>21</v>
      </c>
      <c r="D244" s="68">
        <v>16</v>
      </c>
      <c r="E244" s="68">
        <v>0</v>
      </c>
      <c r="F244" s="68">
        <v>5</v>
      </c>
      <c r="G244" s="68">
        <v>32</v>
      </c>
      <c r="H244" s="63" t="s">
        <v>323</v>
      </c>
      <c r="I244" s="69">
        <v>10</v>
      </c>
      <c r="J244" s="68">
        <v>32</v>
      </c>
      <c r="K244" s="63" t="s">
        <v>323</v>
      </c>
      <c r="L244" s="69">
        <v>10</v>
      </c>
    </row>
    <row r="245" spans="1:12">
      <c r="A245" s="68">
        <v>3</v>
      </c>
      <c r="B245" s="63" t="s">
        <v>628</v>
      </c>
      <c r="C245" s="68">
        <v>21</v>
      </c>
      <c r="D245" s="68">
        <v>15</v>
      </c>
      <c r="E245" s="68">
        <v>0</v>
      </c>
      <c r="F245" s="68">
        <v>6</v>
      </c>
      <c r="G245" s="68">
        <v>30</v>
      </c>
      <c r="H245" s="63" t="s">
        <v>323</v>
      </c>
      <c r="I245" s="69">
        <v>12</v>
      </c>
      <c r="J245" s="68">
        <v>30</v>
      </c>
      <c r="K245" s="63" t="s">
        <v>323</v>
      </c>
      <c r="L245" s="69">
        <v>12</v>
      </c>
    </row>
    <row r="246" spans="1:12">
      <c r="A246" s="68">
        <v>4</v>
      </c>
      <c r="B246" s="63" t="s">
        <v>629</v>
      </c>
      <c r="C246" s="68">
        <v>21</v>
      </c>
      <c r="D246" s="68">
        <v>11</v>
      </c>
      <c r="E246" s="68">
        <v>0</v>
      </c>
      <c r="F246" s="68">
        <v>10</v>
      </c>
      <c r="G246" s="68">
        <v>22</v>
      </c>
      <c r="H246" s="63" t="s">
        <v>323</v>
      </c>
      <c r="I246" s="69">
        <v>20</v>
      </c>
      <c r="J246" s="68">
        <v>22</v>
      </c>
      <c r="K246" s="63" t="s">
        <v>323</v>
      </c>
      <c r="L246" s="69">
        <v>20</v>
      </c>
    </row>
    <row r="247" spans="1:12">
      <c r="A247" s="68">
        <v>5</v>
      </c>
      <c r="B247" s="63" t="s">
        <v>584</v>
      </c>
      <c r="C247" s="68">
        <v>21</v>
      </c>
      <c r="D247" s="68">
        <v>9</v>
      </c>
      <c r="E247" s="68">
        <v>0</v>
      </c>
      <c r="F247" s="68">
        <v>12</v>
      </c>
      <c r="G247" s="68">
        <v>18</v>
      </c>
      <c r="H247" s="63" t="s">
        <v>323</v>
      </c>
      <c r="I247" s="69">
        <v>24</v>
      </c>
      <c r="J247" s="68">
        <v>18</v>
      </c>
      <c r="K247" s="63" t="s">
        <v>323</v>
      </c>
      <c r="L247" s="69">
        <v>24</v>
      </c>
    </row>
    <row r="248" spans="1:12">
      <c r="A248" s="68">
        <v>6</v>
      </c>
      <c r="B248" s="63" t="s">
        <v>585</v>
      </c>
      <c r="C248" s="68">
        <v>21</v>
      </c>
      <c r="D248" s="68">
        <v>5</v>
      </c>
      <c r="E248" s="68">
        <v>1</v>
      </c>
      <c r="F248" s="68">
        <v>15</v>
      </c>
      <c r="G248" s="68">
        <v>11</v>
      </c>
      <c r="H248" s="63" t="s">
        <v>323</v>
      </c>
      <c r="I248" s="69">
        <v>31</v>
      </c>
      <c r="J248" s="68">
        <v>11</v>
      </c>
      <c r="K248" s="63" t="s">
        <v>323</v>
      </c>
      <c r="L248" s="69">
        <v>31</v>
      </c>
    </row>
    <row r="249" spans="1:12">
      <c r="A249" s="63">
        <v>7</v>
      </c>
      <c r="B249" s="63" t="s">
        <v>554</v>
      </c>
      <c r="C249" s="68">
        <v>21</v>
      </c>
      <c r="D249" s="68">
        <v>5</v>
      </c>
      <c r="E249" s="68">
        <v>1</v>
      </c>
      <c r="F249" s="68">
        <v>15</v>
      </c>
      <c r="G249" s="68">
        <v>11</v>
      </c>
      <c r="H249" s="63" t="s">
        <v>323</v>
      </c>
      <c r="I249" s="69">
        <v>31</v>
      </c>
      <c r="J249" s="68">
        <v>11</v>
      </c>
      <c r="K249" s="63" t="s">
        <v>323</v>
      </c>
      <c r="L249" s="69">
        <v>31</v>
      </c>
    </row>
    <row r="250" spans="1:12">
      <c r="A250" s="68">
        <v>8</v>
      </c>
      <c r="B250" s="63" t="s">
        <v>630</v>
      </c>
      <c r="C250" s="68">
        <v>21</v>
      </c>
      <c r="D250" s="68">
        <v>3</v>
      </c>
      <c r="E250" s="68">
        <v>0</v>
      </c>
      <c r="F250" s="68">
        <v>18</v>
      </c>
      <c r="G250" s="68">
        <v>6</v>
      </c>
      <c r="H250" s="63" t="s">
        <v>323</v>
      </c>
      <c r="I250" s="69">
        <v>36</v>
      </c>
      <c r="J250" s="68">
        <v>6</v>
      </c>
      <c r="K250" s="63" t="s">
        <v>323</v>
      </c>
      <c r="L250" s="69">
        <v>36</v>
      </c>
    </row>
    <row r="252" spans="1:12">
      <c r="A252" s="65" t="s">
        <v>631</v>
      </c>
    </row>
    <row r="253" spans="1:12">
      <c r="C253" s="66" t="s">
        <v>316</v>
      </c>
      <c r="D253" s="66" t="s">
        <v>317</v>
      </c>
      <c r="E253" s="66" t="s">
        <v>318</v>
      </c>
      <c r="F253" s="66" t="s">
        <v>319</v>
      </c>
      <c r="H253" s="67" t="s">
        <v>320</v>
      </c>
      <c r="K253" s="67" t="s">
        <v>321</v>
      </c>
    </row>
    <row r="254" spans="1:12">
      <c r="A254" s="68">
        <v>1</v>
      </c>
      <c r="B254" s="63" t="s">
        <v>567</v>
      </c>
      <c r="C254" s="68">
        <v>15</v>
      </c>
      <c r="D254" s="68">
        <v>12</v>
      </c>
      <c r="E254" s="68">
        <v>0</v>
      </c>
      <c r="F254" s="68">
        <v>3</v>
      </c>
      <c r="G254" s="68">
        <v>24</v>
      </c>
      <c r="H254" s="63" t="s">
        <v>323</v>
      </c>
      <c r="I254" s="69">
        <v>6</v>
      </c>
      <c r="J254" s="68">
        <v>24</v>
      </c>
      <c r="K254" s="63" t="s">
        <v>323</v>
      </c>
      <c r="L254" s="69">
        <v>6</v>
      </c>
    </row>
    <row r="255" spans="1:12">
      <c r="A255" s="68">
        <v>2</v>
      </c>
      <c r="B255" s="63" t="s">
        <v>622</v>
      </c>
      <c r="C255" s="68">
        <v>15</v>
      </c>
      <c r="D255" s="68">
        <v>8</v>
      </c>
      <c r="E255" s="68">
        <v>0</v>
      </c>
      <c r="F255" s="68">
        <v>7</v>
      </c>
      <c r="G255" s="68">
        <v>16</v>
      </c>
      <c r="H255" s="63" t="s">
        <v>323</v>
      </c>
      <c r="I255" s="69">
        <v>14</v>
      </c>
      <c r="J255" s="68">
        <v>16</v>
      </c>
      <c r="K255" s="63" t="s">
        <v>323</v>
      </c>
      <c r="L255" s="69">
        <v>14</v>
      </c>
    </row>
    <row r="256" spans="1:12">
      <c r="A256" s="68">
        <v>3</v>
      </c>
      <c r="B256" s="63" t="s">
        <v>366</v>
      </c>
      <c r="C256" s="68">
        <v>15</v>
      </c>
      <c r="D256" s="68">
        <v>7</v>
      </c>
      <c r="E256" s="68">
        <v>2</v>
      </c>
      <c r="F256" s="68">
        <v>6</v>
      </c>
      <c r="G256" s="68">
        <v>16</v>
      </c>
      <c r="H256" s="63" t="s">
        <v>323</v>
      </c>
      <c r="I256" s="69">
        <v>14</v>
      </c>
      <c r="J256" s="68">
        <v>16</v>
      </c>
      <c r="K256" s="63" t="s">
        <v>323</v>
      </c>
      <c r="L256" s="69">
        <v>14</v>
      </c>
    </row>
    <row r="257" spans="1:12">
      <c r="A257" s="68">
        <v>4</v>
      </c>
      <c r="B257" s="63" t="s">
        <v>563</v>
      </c>
      <c r="C257" s="68">
        <v>15</v>
      </c>
      <c r="D257" s="68">
        <v>7</v>
      </c>
      <c r="E257" s="68">
        <v>0</v>
      </c>
      <c r="F257" s="68">
        <v>8</v>
      </c>
      <c r="G257" s="68">
        <v>14</v>
      </c>
      <c r="H257" s="63" t="s">
        <v>323</v>
      </c>
      <c r="I257" s="69">
        <v>16</v>
      </c>
      <c r="J257" s="68">
        <v>14</v>
      </c>
      <c r="K257" s="63" t="s">
        <v>323</v>
      </c>
      <c r="L257" s="69">
        <v>16</v>
      </c>
    </row>
    <row r="258" spans="1:12">
      <c r="A258" s="68">
        <v>5</v>
      </c>
      <c r="B258" s="63" t="s">
        <v>617</v>
      </c>
      <c r="C258" s="68">
        <v>15</v>
      </c>
      <c r="D258" s="68">
        <v>5</v>
      </c>
      <c r="E258" s="68">
        <v>2</v>
      </c>
      <c r="F258" s="68">
        <v>8</v>
      </c>
      <c r="G258" s="68">
        <v>12</v>
      </c>
      <c r="H258" s="63" t="s">
        <v>323</v>
      </c>
      <c r="I258" s="69">
        <v>18</v>
      </c>
      <c r="J258" s="68">
        <v>12</v>
      </c>
      <c r="K258" s="63" t="s">
        <v>323</v>
      </c>
      <c r="L258" s="69">
        <v>18</v>
      </c>
    </row>
    <row r="259" spans="1:12">
      <c r="A259" s="68">
        <v>6</v>
      </c>
      <c r="B259" s="63" t="s">
        <v>423</v>
      </c>
      <c r="C259" s="68">
        <v>15</v>
      </c>
      <c r="D259" s="68">
        <v>3</v>
      </c>
      <c r="E259" s="68">
        <v>2</v>
      </c>
      <c r="F259" s="68">
        <v>10</v>
      </c>
      <c r="G259" s="68">
        <v>8</v>
      </c>
      <c r="H259" s="63" t="s">
        <v>323</v>
      </c>
      <c r="I259" s="69">
        <v>22</v>
      </c>
      <c r="J259" s="68">
        <v>8</v>
      </c>
      <c r="K259" s="63" t="s">
        <v>323</v>
      </c>
      <c r="L259" s="69">
        <v>22</v>
      </c>
    </row>
    <row r="261" spans="1:12">
      <c r="A261" s="65" t="s">
        <v>632</v>
      </c>
    </row>
    <row r="262" spans="1:12">
      <c r="C262" s="66" t="s">
        <v>316</v>
      </c>
      <c r="D262" s="66" t="s">
        <v>317</v>
      </c>
      <c r="E262" s="66" t="s">
        <v>318</v>
      </c>
      <c r="F262" s="66" t="s">
        <v>319</v>
      </c>
      <c r="H262" s="67" t="s">
        <v>320</v>
      </c>
      <c r="K262" s="67" t="s">
        <v>321</v>
      </c>
    </row>
    <row r="263" spans="1:12">
      <c r="A263" s="68">
        <v>1</v>
      </c>
      <c r="B263" s="63" t="s">
        <v>633</v>
      </c>
      <c r="C263" s="68">
        <v>15</v>
      </c>
      <c r="D263" s="68">
        <v>12</v>
      </c>
      <c r="E263" s="68">
        <v>0</v>
      </c>
      <c r="F263" s="68">
        <v>3</v>
      </c>
      <c r="G263" s="68">
        <v>24</v>
      </c>
      <c r="H263" s="63" t="s">
        <v>323</v>
      </c>
      <c r="I263" s="69">
        <v>6</v>
      </c>
      <c r="J263" s="68">
        <v>24</v>
      </c>
      <c r="K263" s="63" t="s">
        <v>323</v>
      </c>
      <c r="L263" s="69">
        <v>6</v>
      </c>
    </row>
    <row r="264" spans="1:12">
      <c r="A264" s="68">
        <v>2</v>
      </c>
      <c r="B264" s="63" t="s">
        <v>564</v>
      </c>
      <c r="C264" s="68">
        <v>15</v>
      </c>
      <c r="D264" s="68">
        <v>10</v>
      </c>
      <c r="E264" s="68">
        <v>0</v>
      </c>
      <c r="F264" s="68">
        <v>5</v>
      </c>
      <c r="G264" s="68">
        <v>20</v>
      </c>
      <c r="H264" s="63" t="s">
        <v>323</v>
      </c>
      <c r="I264" s="69">
        <v>10</v>
      </c>
      <c r="J264" s="68">
        <v>20</v>
      </c>
      <c r="K264" s="63" t="s">
        <v>323</v>
      </c>
      <c r="L264" s="69">
        <v>10</v>
      </c>
    </row>
    <row r="265" spans="1:12">
      <c r="A265" s="68">
        <v>3</v>
      </c>
      <c r="B265" s="63" t="s">
        <v>635</v>
      </c>
      <c r="C265" s="68">
        <v>15</v>
      </c>
      <c r="D265" s="68">
        <v>8</v>
      </c>
      <c r="E265" s="68">
        <v>1</v>
      </c>
      <c r="F265" s="68">
        <v>6</v>
      </c>
      <c r="G265" s="68">
        <v>17</v>
      </c>
      <c r="H265" s="63" t="s">
        <v>323</v>
      </c>
      <c r="I265" s="69">
        <v>13</v>
      </c>
      <c r="J265" s="68">
        <v>17</v>
      </c>
      <c r="K265" s="63" t="s">
        <v>323</v>
      </c>
      <c r="L265" s="69">
        <v>13</v>
      </c>
    </row>
    <row r="266" spans="1:12">
      <c r="A266" s="63">
        <v>4</v>
      </c>
      <c r="B266" s="63" t="s">
        <v>634</v>
      </c>
      <c r="C266" s="68">
        <v>15</v>
      </c>
      <c r="D266" s="68">
        <v>6</v>
      </c>
      <c r="E266" s="68">
        <v>0</v>
      </c>
      <c r="F266" s="68">
        <v>9</v>
      </c>
      <c r="G266" s="68">
        <v>12</v>
      </c>
      <c r="H266" s="63" t="s">
        <v>323</v>
      </c>
      <c r="I266" s="69">
        <v>18</v>
      </c>
      <c r="J266" s="68">
        <v>12</v>
      </c>
      <c r="K266" s="63" t="s">
        <v>323</v>
      </c>
      <c r="L266" s="69">
        <v>18</v>
      </c>
    </row>
    <row r="267" spans="1:12">
      <c r="A267" s="68">
        <v>5</v>
      </c>
      <c r="B267" s="63" t="s">
        <v>577</v>
      </c>
      <c r="C267" s="68">
        <v>15</v>
      </c>
      <c r="D267" s="68">
        <v>4</v>
      </c>
      <c r="E267" s="68">
        <v>1</v>
      </c>
      <c r="F267" s="68">
        <v>10</v>
      </c>
      <c r="G267" s="68">
        <v>9</v>
      </c>
      <c r="H267" s="63" t="s">
        <v>323</v>
      </c>
      <c r="I267" s="69">
        <v>21</v>
      </c>
      <c r="J267" s="68">
        <v>9</v>
      </c>
      <c r="K267" s="63" t="s">
        <v>323</v>
      </c>
      <c r="L267" s="69">
        <v>21</v>
      </c>
    </row>
    <row r="268" spans="1:12">
      <c r="A268" s="63">
        <v>6</v>
      </c>
      <c r="B268" s="63" t="s">
        <v>581</v>
      </c>
      <c r="C268" s="68">
        <v>15</v>
      </c>
      <c r="D268" s="68">
        <v>3</v>
      </c>
      <c r="E268" s="68">
        <v>2</v>
      </c>
      <c r="F268" s="68">
        <v>10</v>
      </c>
      <c r="G268" s="68">
        <v>8</v>
      </c>
      <c r="H268" s="63" t="s">
        <v>323</v>
      </c>
      <c r="I268" s="69">
        <v>22</v>
      </c>
      <c r="J268" s="68">
        <v>8</v>
      </c>
      <c r="K268" s="63" t="s">
        <v>323</v>
      </c>
      <c r="L268" s="69">
        <v>22</v>
      </c>
    </row>
    <row r="270" spans="1:12">
      <c r="A270" s="65" t="s">
        <v>636</v>
      </c>
    </row>
    <row r="271" spans="1:12">
      <c r="C271" s="66" t="s">
        <v>316</v>
      </c>
      <c r="D271" s="66" t="s">
        <v>317</v>
      </c>
      <c r="E271" s="66" t="s">
        <v>318</v>
      </c>
      <c r="F271" s="66" t="s">
        <v>319</v>
      </c>
      <c r="H271" s="67" t="s">
        <v>320</v>
      </c>
      <c r="K271" s="67" t="s">
        <v>321</v>
      </c>
    </row>
    <row r="272" spans="1:12">
      <c r="A272" s="68">
        <v>1</v>
      </c>
      <c r="B272" s="63" t="s">
        <v>573</v>
      </c>
      <c r="C272" s="68">
        <v>15</v>
      </c>
      <c r="D272" s="68">
        <v>12</v>
      </c>
      <c r="E272" s="68">
        <v>0</v>
      </c>
      <c r="F272" s="68">
        <v>3</v>
      </c>
      <c r="G272" s="68">
        <v>24</v>
      </c>
      <c r="H272" s="63" t="s">
        <v>323</v>
      </c>
      <c r="I272" s="69">
        <v>6</v>
      </c>
      <c r="J272" s="68">
        <v>24</v>
      </c>
      <c r="K272" s="63" t="s">
        <v>323</v>
      </c>
      <c r="L272" s="69">
        <v>6</v>
      </c>
    </row>
    <row r="273" spans="1:12">
      <c r="A273" s="68">
        <v>2</v>
      </c>
      <c r="B273" s="63" t="s">
        <v>637</v>
      </c>
      <c r="C273" s="68">
        <v>15</v>
      </c>
      <c r="D273" s="68">
        <v>10</v>
      </c>
      <c r="E273" s="68">
        <v>1</v>
      </c>
      <c r="F273" s="68">
        <v>4</v>
      </c>
      <c r="G273" s="68">
        <v>21</v>
      </c>
      <c r="H273" s="63" t="s">
        <v>323</v>
      </c>
      <c r="I273" s="69">
        <v>9</v>
      </c>
      <c r="J273" s="68">
        <v>21</v>
      </c>
      <c r="K273" s="63" t="s">
        <v>323</v>
      </c>
      <c r="L273" s="69">
        <v>9</v>
      </c>
    </row>
    <row r="274" spans="1:12">
      <c r="A274" s="68">
        <v>3</v>
      </c>
      <c r="B274" s="63" t="s">
        <v>639</v>
      </c>
      <c r="C274" s="68">
        <v>15</v>
      </c>
      <c r="D274" s="68">
        <v>6</v>
      </c>
      <c r="E274" s="68">
        <v>2</v>
      </c>
      <c r="F274" s="68">
        <v>7</v>
      </c>
      <c r="G274" s="68">
        <v>14</v>
      </c>
      <c r="H274" s="63" t="s">
        <v>323</v>
      </c>
      <c r="I274" s="69">
        <v>16</v>
      </c>
      <c r="J274" s="68">
        <v>14</v>
      </c>
      <c r="K274" s="63" t="s">
        <v>323</v>
      </c>
      <c r="L274" s="69">
        <v>16</v>
      </c>
    </row>
    <row r="275" spans="1:12">
      <c r="A275" s="68">
        <v>4</v>
      </c>
      <c r="B275" s="63" t="s">
        <v>638</v>
      </c>
      <c r="C275" s="68">
        <v>15</v>
      </c>
      <c r="D275" s="68">
        <v>6</v>
      </c>
      <c r="E275" s="68">
        <v>1</v>
      </c>
      <c r="F275" s="68">
        <v>8</v>
      </c>
      <c r="G275" s="68">
        <v>13</v>
      </c>
      <c r="H275" s="63" t="s">
        <v>323</v>
      </c>
      <c r="I275" s="69">
        <v>17</v>
      </c>
      <c r="J275" s="68">
        <v>13</v>
      </c>
      <c r="K275" s="63" t="s">
        <v>323</v>
      </c>
      <c r="L275" s="69">
        <v>17</v>
      </c>
    </row>
    <row r="276" spans="1:12">
      <c r="A276" s="68">
        <v>5</v>
      </c>
      <c r="B276" s="63" t="s">
        <v>568</v>
      </c>
      <c r="C276" s="68">
        <v>15</v>
      </c>
      <c r="D276" s="68">
        <v>5</v>
      </c>
      <c r="E276" s="68">
        <v>0</v>
      </c>
      <c r="F276" s="68">
        <v>10</v>
      </c>
      <c r="G276" s="68">
        <v>10</v>
      </c>
      <c r="H276" s="63" t="s">
        <v>323</v>
      </c>
      <c r="I276" s="69">
        <v>20</v>
      </c>
      <c r="J276" s="68">
        <v>10</v>
      </c>
      <c r="K276" s="63" t="s">
        <v>323</v>
      </c>
      <c r="L276" s="69">
        <v>20</v>
      </c>
    </row>
    <row r="277" spans="1:12">
      <c r="A277" s="68">
        <v>6</v>
      </c>
      <c r="B277" s="63" t="s">
        <v>566</v>
      </c>
      <c r="C277" s="68">
        <v>15</v>
      </c>
      <c r="D277" s="68">
        <v>4</v>
      </c>
      <c r="E277" s="68">
        <v>0</v>
      </c>
      <c r="F277" s="68">
        <v>11</v>
      </c>
      <c r="G277" s="68">
        <v>8</v>
      </c>
      <c r="H277" s="63" t="s">
        <v>323</v>
      </c>
      <c r="I277" s="69">
        <v>22</v>
      </c>
      <c r="J277" s="68">
        <v>8</v>
      </c>
      <c r="K277" s="63" t="s">
        <v>323</v>
      </c>
      <c r="L277" s="69">
        <v>22</v>
      </c>
    </row>
    <row r="279" spans="1:12">
      <c r="A279" s="65" t="s">
        <v>640</v>
      </c>
    </row>
    <row r="280" spans="1:12">
      <c r="C280" s="66" t="s">
        <v>316</v>
      </c>
      <c r="D280" s="66" t="s">
        <v>317</v>
      </c>
      <c r="E280" s="66" t="s">
        <v>318</v>
      </c>
      <c r="F280" s="66" t="s">
        <v>319</v>
      </c>
      <c r="H280" s="67" t="s">
        <v>320</v>
      </c>
      <c r="K280" s="67" t="s">
        <v>321</v>
      </c>
    </row>
    <row r="281" spans="1:12">
      <c r="A281" s="68">
        <v>1</v>
      </c>
      <c r="B281" s="63" t="s">
        <v>425</v>
      </c>
      <c r="C281" s="68">
        <v>12</v>
      </c>
      <c r="D281" s="68">
        <v>10</v>
      </c>
      <c r="E281" s="68">
        <v>0</v>
      </c>
      <c r="F281" s="68">
        <v>2</v>
      </c>
      <c r="G281" s="68">
        <v>274</v>
      </c>
      <c r="H281" s="63" t="s">
        <v>323</v>
      </c>
      <c r="I281" s="69">
        <v>231</v>
      </c>
      <c r="J281" s="68">
        <v>20</v>
      </c>
      <c r="K281" s="63" t="s">
        <v>323</v>
      </c>
      <c r="L281" s="69">
        <v>4</v>
      </c>
    </row>
    <row r="282" spans="1:12">
      <c r="A282" s="68">
        <v>2</v>
      </c>
      <c r="B282" s="63" t="s">
        <v>455</v>
      </c>
      <c r="C282" s="68">
        <v>12</v>
      </c>
      <c r="D282" s="68">
        <v>9</v>
      </c>
      <c r="E282" s="68">
        <v>1</v>
      </c>
      <c r="F282" s="68">
        <v>2</v>
      </c>
      <c r="G282" s="68">
        <v>291</v>
      </c>
      <c r="H282" s="63" t="s">
        <v>323</v>
      </c>
      <c r="I282" s="69">
        <v>198</v>
      </c>
      <c r="J282" s="68">
        <v>19</v>
      </c>
      <c r="K282" s="63" t="s">
        <v>323</v>
      </c>
      <c r="L282" s="69">
        <v>5</v>
      </c>
    </row>
    <row r="283" spans="1:12">
      <c r="A283" s="68">
        <v>3</v>
      </c>
      <c r="B283" s="63" t="s">
        <v>427</v>
      </c>
      <c r="C283" s="68">
        <v>12</v>
      </c>
      <c r="D283" s="68">
        <v>9</v>
      </c>
      <c r="E283" s="68">
        <v>0</v>
      </c>
      <c r="F283" s="68">
        <v>3</v>
      </c>
      <c r="G283" s="68">
        <v>336</v>
      </c>
      <c r="H283" s="63" t="s">
        <v>323</v>
      </c>
      <c r="I283" s="69">
        <v>242</v>
      </c>
      <c r="J283" s="68">
        <v>18</v>
      </c>
      <c r="K283" s="63" t="s">
        <v>323</v>
      </c>
      <c r="L283" s="69">
        <v>6</v>
      </c>
    </row>
    <row r="284" spans="1:12">
      <c r="A284" s="68">
        <v>4</v>
      </c>
      <c r="B284" s="63" t="s">
        <v>555</v>
      </c>
      <c r="C284" s="68">
        <v>12</v>
      </c>
      <c r="D284" s="68">
        <v>3</v>
      </c>
      <c r="E284" s="68">
        <v>2</v>
      </c>
      <c r="F284" s="68">
        <v>7</v>
      </c>
      <c r="G284" s="68">
        <v>263</v>
      </c>
      <c r="H284" s="63" t="s">
        <v>323</v>
      </c>
      <c r="I284" s="69">
        <v>273</v>
      </c>
      <c r="J284" s="68">
        <v>8</v>
      </c>
      <c r="K284" s="63" t="s">
        <v>323</v>
      </c>
      <c r="L284" s="69">
        <v>16</v>
      </c>
    </row>
    <row r="285" spans="1:12">
      <c r="A285" s="68">
        <v>5</v>
      </c>
      <c r="B285" s="63" t="s">
        <v>476</v>
      </c>
      <c r="C285" s="68">
        <v>12</v>
      </c>
      <c r="D285" s="68">
        <v>4</v>
      </c>
      <c r="E285" s="68">
        <v>0</v>
      </c>
      <c r="F285" s="68">
        <v>8</v>
      </c>
      <c r="G285" s="68">
        <v>228</v>
      </c>
      <c r="H285" s="63" t="s">
        <v>323</v>
      </c>
      <c r="I285" s="69">
        <v>313</v>
      </c>
      <c r="J285" s="68">
        <v>8</v>
      </c>
      <c r="K285" s="63" t="s">
        <v>323</v>
      </c>
      <c r="L285" s="69">
        <v>16</v>
      </c>
    </row>
    <row r="286" spans="1:12">
      <c r="A286" s="68">
        <v>6</v>
      </c>
      <c r="B286" s="63" t="s">
        <v>550</v>
      </c>
      <c r="C286" s="68">
        <v>12</v>
      </c>
      <c r="D286" s="68">
        <v>3</v>
      </c>
      <c r="E286" s="68">
        <v>1</v>
      </c>
      <c r="F286" s="68">
        <v>8</v>
      </c>
      <c r="G286" s="68">
        <v>232</v>
      </c>
      <c r="H286" s="63" t="s">
        <v>323</v>
      </c>
      <c r="I286" s="69">
        <v>302</v>
      </c>
      <c r="J286" s="68">
        <v>7</v>
      </c>
      <c r="K286" s="63" t="s">
        <v>323</v>
      </c>
      <c r="L286" s="69">
        <v>17</v>
      </c>
    </row>
    <row r="287" spans="1:12">
      <c r="A287" s="68">
        <v>7</v>
      </c>
      <c r="B287" s="63" t="s">
        <v>579</v>
      </c>
      <c r="C287" s="68">
        <v>12</v>
      </c>
      <c r="D287" s="68">
        <v>1</v>
      </c>
      <c r="E287" s="68">
        <v>2</v>
      </c>
      <c r="F287" s="68">
        <v>9</v>
      </c>
      <c r="G287" s="68">
        <v>249</v>
      </c>
      <c r="H287" s="63" t="s">
        <v>323</v>
      </c>
      <c r="I287" s="69">
        <v>314</v>
      </c>
      <c r="J287" s="68">
        <v>4</v>
      </c>
      <c r="K287" s="63" t="s">
        <v>323</v>
      </c>
      <c r="L287" s="69">
        <v>20</v>
      </c>
    </row>
    <row r="289" spans="1:12">
      <c r="A289" s="65" t="s">
        <v>641</v>
      </c>
    </row>
    <row r="290" spans="1:12">
      <c r="C290" s="66" t="s">
        <v>316</v>
      </c>
      <c r="D290" s="66" t="s">
        <v>317</v>
      </c>
      <c r="E290" s="66" t="s">
        <v>318</v>
      </c>
      <c r="F290" s="66" t="s">
        <v>319</v>
      </c>
      <c r="H290" s="67" t="s">
        <v>320</v>
      </c>
      <c r="K290" s="67" t="s">
        <v>321</v>
      </c>
    </row>
    <row r="291" spans="1:12">
      <c r="A291" s="68">
        <v>1</v>
      </c>
      <c r="B291" s="63" t="s">
        <v>599</v>
      </c>
      <c r="C291" s="68">
        <v>12</v>
      </c>
      <c r="D291" s="68">
        <v>12</v>
      </c>
      <c r="E291" s="68">
        <v>0</v>
      </c>
      <c r="F291" s="68">
        <v>0</v>
      </c>
      <c r="G291" s="68">
        <v>392</v>
      </c>
      <c r="H291" s="63" t="s">
        <v>323</v>
      </c>
      <c r="I291" s="69">
        <v>142</v>
      </c>
      <c r="J291" s="68">
        <v>24</v>
      </c>
      <c r="K291" s="63" t="s">
        <v>323</v>
      </c>
      <c r="L291" s="69">
        <v>0</v>
      </c>
    </row>
    <row r="292" spans="1:12">
      <c r="A292" s="68">
        <v>2</v>
      </c>
      <c r="B292" s="63" t="s">
        <v>566</v>
      </c>
      <c r="C292" s="68">
        <v>12</v>
      </c>
      <c r="D292" s="68">
        <v>8</v>
      </c>
      <c r="E292" s="68">
        <v>1</v>
      </c>
      <c r="F292" s="68">
        <v>3</v>
      </c>
      <c r="G292" s="68">
        <v>265</v>
      </c>
      <c r="H292" s="63" t="s">
        <v>323</v>
      </c>
      <c r="I292" s="69">
        <v>243</v>
      </c>
      <c r="J292" s="68">
        <v>17</v>
      </c>
      <c r="K292" s="63" t="s">
        <v>323</v>
      </c>
      <c r="L292" s="69">
        <v>7</v>
      </c>
    </row>
    <row r="293" spans="1:12">
      <c r="A293" s="68">
        <v>3</v>
      </c>
      <c r="B293" s="63" t="s">
        <v>569</v>
      </c>
      <c r="C293" s="68">
        <v>12</v>
      </c>
      <c r="D293" s="68">
        <v>7</v>
      </c>
      <c r="E293" s="68">
        <v>0</v>
      </c>
      <c r="F293" s="68">
        <v>5</v>
      </c>
      <c r="G293" s="68">
        <v>285</v>
      </c>
      <c r="H293" s="63" t="s">
        <v>323</v>
      </c>
      <c r="I293" s="69">
        <v>259</v>
      </c>
      <c r="J293" s="68">
        <v>14</v>
      </c>
      <c r="K293" s="63" t="s">
        <v>323</v>
      </c>
      <c r="L293" s="69">
        <v>10</v>
      </c>
    </row>
    <row r="294" spans="1:12">
      <c r="A294" s="68">
        <v>4</v>
      </c>
      <c r="B294" s="63" t="s">
        <v>567</v>
      </c>
      <c r="C294" s="68">
        <v>12</v>
      </c>
      <c r="D294" s="68">
        <v>7</v>
      </c>
      <c r="E294" s="68">
        <v>0</v>
      </c>
      <c r="F294" s="68">
        <v>5</v>
      </c>
      <c r="G294" s="68">
        <v>279</v>
      </c>
      <c r="H294" s="63" t="s">
        <v>323</v>
      </c>
      <c r="I294" s="69">
        <v>273</v>
      </c>
      <c r="J294" s="68">
        <v>14</v>
      </c>
      <c r="K294" s="63" t="s">
        <v>323</v>
      </c>
      <c r="L294" s="69">
        <v>10</v>
      </c>
    </row>
    <row r="295" spans="1:12">
      <c r="A295" s="68">
        <v>5</v>
      </c>
      <c r="B295" s="63" t="s">
        <v>584</v>
      </c>
      <c r="C295" s="68">
        <v>12</v>
      </c>
      <c r="D295" s="68">
        <v>3</v>
      </c>
      <c r="E295" s="68">
        <v>1</v>
      </c>
      <c r="F295" s="68">
        <v>8</v>
      </c>
      <c r="G295" s="68">
        <v>170</v>
      </c>
      <c r="H295" s="63" t="s">
        <v>323</v>
      </c>
      <c r="I295" s="69">
        <v>261</v>
      </c>
      <c r="J295" s="68">
        <v>7</v>
      </c>
      <c r="K295" s="63" t="s">
        <v>323</v>
      </c>
      <c r="L295" s="69">
        <v>17</v>
      </c>
    </row>
    <row r="296" spans="1:12">
      <c r="A296" s="68">
        <v>6</v>
      </c>
      <c r="B296" s="63" t="s">
        <v>583</v>
      </c>
      <c r="C296" s="68">
        <v>12</v>
      </c>
      <c r="D296" s="68">
        <v>3</v>
      </c>
      <c r="E296" s="68">
        <v>0</v>
      </c>
      <c r="F296" s="68">
        <v>9</v>
      </c>
      <c r="G296" s="68">
        <v>196</v>
      </c>
      <c r="H296" s="63" t="s">
        <v>323</v>
      </c>
      <c r="I296" s="69">
        <v>257</v>
      </c>
      <c r="J296" s="68">
        <v>6</v>
      </c>
      <c r="K296" s="63" t="s">
        <v>323</v>
      </c>
      <c r="L296" s="69">
        <v>18</v>
      </c>
    </row>
    <row r="297" spans="1:12">
      <c r="A297" s="68">
        <v>7</v>
      </c>
      <c r="B297" s="63" t="s">
        <v>578</v>
      </c>
      <c r="C297" s="68">
        <v>12</v>
      </c>
      <c r="D297" s="68">
        <v>1</v>
      </c>
      <c r="E297" s="68">
        <v>0</v>
      </c>
      <c r="F297" s="68">
        <v>11</v>
      </c>
      <c r="G297" s="68">
        <v>166</v>
      </c>
      <c r="H297" s="63" t="s">
        <v>323</v>
      </c>
      <c r="I297" s="69">
        <v>318</v>
      </c>
      <c r="J297" s="68">
        <v>2</v>
      </c>
      <c r="K297" s="63" t="s">
        <v>323</v>
      </c>
      <c r="L297" s="69">
        <v>22</v>
      </c>
    </row>
    <row r="299" spans="1:12">
      <c r="A299" s="65" t="s">
        <v>642</v>
      </c>
    </row>
    <row r="300" spans="1:12">
      <c r="C300" s="66" t="s">
        <v>316</v>
      </c>
      <c r="D300" s="66" t="s">
        <v>317</v>
      </c>
      <c r="E300" s="66" t="s">
        <v>318</v>
      </c>
      <c r="F300" s="66" t="s">
        <v>319</v>
      </c>
      <c r="H300" s="67" t="s">
        <v>320</v>
      </c>
      <c r="K300" s="67" t="s">
        <v>321</v>
      </c>
    </row>
    <row r="301" spans="1:12">
      <c r="A301" s="68">
        <v>1</v>
      </c>
      <c r="B301" s="63" t="s">
        <v>427</v>
      </c>
      <c r="C301" s="68">
        <v>12</v>
      </c>
      <c r="D301" s="68">
        <v>12</v>
      </c>
      <c r="E301" s="68">
        <v>0</v>
      </c>
      <c r="F301" s="68">
        <v>0</v>
      </c>
      <c r="G301" s="68">
        <v>366</v>
      </c>
      <c r="H301" s="63" t="s">
        <v>323</v>
      </c>
      <c r="I301" s="69">
        <v>208</v>
      </c>
      <c r="J301" s="68">
        <v>24</v>
      </c>
      <c r="K301" s="63" t="s">
        <v>323</v>
      </c>
      <c r="L301" s="69">
        <v>0</v>
      </c>
    </row>
    <row r="302" spans="1:12">
      <c r="A302" s="68">
        <v>2</v>
      </c>
      <c r="B302" s="63" t="s">
        <v>569</v>
      </c>
      <c r="C302" s="68">
        <v>12</v>
      </c>
      <c r="D302" s="68">
        <v>8</v>
      </c>
      <c r="E302" s="68">
        <v>1</v>
      </c>
      <c r="F302" s="68">
        <v>3</v>
      </c>
      <c r="G302" s="68">
        <v>327</v>
      </c>
      <c r="H302" s="63" t="s">
        <v>323</v>
      </c>
      <c r="I302" s="69">
        <v>293</v>
      </c>
      <c r="J302" s="68">
        <v>17</v>
      </c>
      <c r="K302" s="63" t="s">
        <v>323</v>
      </c>
      <c r="L302" s="69">
        <v>7</v>
      </c>
    </row>
    <row r="303" spans="1:12">
      <c r="A303" s="68">
        <v>3</v>
      </c>
      <c r="B303" s="63" t="s">
        <v>562</v>
      </c>
      <c r="C303" s="68">
        <v>12</v>
      </c>
      <c r="D303" s="68">
        <v>6</v>
      </c>
      <c r="E303" s="68">
        <v>2</v>
      </c>
      <c r="F303" s="68">
        <v>4</v>
      </c>
      <c r="G303" s="68">
        <v>289</v>
      </c>
      <c r="H303" s="63" t="s">
        <v>323</v>
      </c>
      <c r="I303" s="69">
        <v>263</v>
      </c>
      <c r="J303" s="68">
        <v>14</v>
      </c>
      <c r="K303" s="63" t="s">
        <v>323</v>
      </c>
      <c r="L303" s="69">
        <v>10</v>
      </c>
    </row>
    <row r="304" spans="1:12">
      <c r="A304" s="68">
        <v>4</v>
      </c>
      <c r="B304" s="63" t="s">
        <v>429</v>
      </c>
      <c r="C304" s="68">
        <v>12</v>
      </c>
      <c r="D304" s="68">
        <v>6</v>
      </c>
      <c r="E304" s="68">
        <v>0</v>
      </c>
      <c r="F304" s="68">
        <v>6</v>
      </c>
      <c r="G304" s="68">
        <v>279</v>
      </c>
      <c r="H304" s="63" t="s">
        <v>323</v>
      </c>
      <c r="I304" s="69">
        <v>296</v>
      </c>
      <c r="J304" s="68">
        <v>12</v>
      </c>
      <c r="K304" s="63" t="s">
        <v>323</v>
      </c>
      <c r="L304" s="69">
        <v>12</v>
      </c>
    </row>
    <row r="305" spans="1:12">
      <c r="A305" s="68">
        <v>5</v>
      </c>
      <c r="B305" s="63" t="s">
        <v>372</v>
      </c>
      <c r="C305" s="68">
        <v>12</v>
      </c>
      <c r="D305" s="68">
        <v>4</v>
      </c>
      <c r="E305" s="68">
        <v>1</v>
      </c>
      <c r="F305" s="68">
        <v>7</v>
      </c>
      <c r="G305" s="68">
        <v>267</v>
      </c>
      <c r="H305" s="63" t="s">
        <v>323</v>
      </c>
      <c r="I305" s="69">
        <v>295</v>
      </c>
      <c r="J305" s="68">
        <v>9</v>
      </c>
      <c r="K305" s="63" t="s">
        <v>323</v>
      </c>
      <c r="L305" s="69">
        <v>15</v>
      </c>
    </row>
    <row r="306" spans="1:12">
      <c r="A306" s="68">
        <v>6</v>
      </c>
      <c r="B306" s="63" t="s">
        <v>423</v>
      </c>
      <c r="C306" s="68">
        <v>12</v>
      </c>
      <c r="D306" s="68">
        <v>3</v>
      </c>
      <c r="E306" s="68">
        <v>1</v>
      </c>
      <c r="F306" s="68">
        <v>8</v>
      </c>
      <c r="G306" s="68">
        <v>242</v>
      </c>
      <c r="H306" s="63" t="s">
        <v>323</v>
      </c>
      <c r="I306" s="69">
        <v>280</v>
      </c>
      <c r="J306" s="68">
        <v>7</v>
      </c>
      <c r="K306" s="63" t="s">
        <v>323</v>
      </c>
      <c r="L306" s="69">
        <v>17</v>
      </c>
    </row>
    <row r="307" spans="1:12">
      <c r="A307" s="68">
        <v>7</v>
      </c>
      <c r="B307" s="63" t="s">
        <v>599</v>
      </c>
      <c r="C307" s="68">
        <v>12</v>
      </c>
      <c r="D307" s="68">
        <v>0</v>
      </c>
      <c r="E307" s="68">
        <v>1</v>
      </c>
      <c r="F307" s="68">
        <v>11</v>
      </c>
      <c r="G307" s="68">
        <v>205</v>
      </c>
      <c r="H307" s="63" t="s">
        <v>323</v>
      </c>
      <c r="I307" s="69">
        <v>340</v>
      </c>
      <c r="J307" s="68">
        <v>1</v>
      </c>
      <c r="K307" s="63" t="s">
        <v>323</v>
      </c>
      <c r="L307" s="69">
        <v>23</v>
      </c>
    </row>
    <row r="309" spans="1:12">
      <c r="A309" s="65" t="s">
        <v>643</v>
      </c>
    </row>
    <row r="310" spans="1:12">
      <c r="C310" s="66" t="s">
        <v>316</v>
      </c>
      <c r="D310" s="66" t="s">
        <v>317</v>
      </c>
      <c r="E310" s="66" t="s">
        <v>318</v>
      </c>
      <c r="F310" s="66" t="s">
        <v>319</v>
      </c>
      <c r="H310" s="67" t="s">
        <v>320</v>
      </c>
      <c r="K310" s="67" t="s">
        <v>321</v>
      </c>
    </row>
    <row r="311" spans="1:12">
      <c r="A311" s="68">
        <v>1</v>
      </c>
      <c r="B311" s="63" t="s">
        <v>425</v>
      </c>
      <c r="C311" s="68">
        <v>12</v>
      </c>
      <c r="D311" s="68">
        <v>12</v>
      </c>
      <c r="E311" s="68">
        <v>0</v>
      </c>
      <c r="F311" s="68">
        <v>0</v>
      </c>
      <c r="G311" s="68">
        <v>390</v>
      </c>
      <c r="H311" s="63" t="s">
        <v>323</v>
      </c>
      <c r="I311" s="69">
        <v>208</v>
      </c>
      <c r="J311" s="68">
        <v>24</v>
      </c>
      <c r="K311" s="63" t="s">
        <v>323</v>
      </c>
      <c r="L311" s="69">
        <v>0</v>
      </c>
    </row>
    <row r="312" spans="1:12">
      <c r="A312" s="68">
        <v>2</v>
      </c>
      <c r="B312" s="63" t="s">
        <v>428</v>
      </c>
      <c r="C312" s="68">
        <v>12</v>
      </c>
      <c r="D312" s="68">
        <v>9</v>
      </c>
      <c r="E312" s="68">
        <v>0</v>
      </c>
      <c r="F312" s="68">
        <v>3</v>
      </c>
      <c r="G312" s="68">
        <v>308</v>
      </c>
      <c r="H312" s="63" t="s">
        <v>323</v>
      </c>
      <c r="I312" s="69">
        <v>237</v>
      </c>
      <c r="J312" s="68">
        <v>18</v>
      </c>
      <c r="K312" s="63" t="s">
        <v>323</v>
      </c>
      <c r="L312" s="69">
        <v>6</v>
      </c>
    </row>
    <row r="313" spans="1:12">
      <c r="A313" s="68">
        <v>3</v>
      </c>
      <c r="B313" s="63" t="s">
        <v>555</v>
      </c>
      <c r="C313" s="68">
        <v>12</v>
      </c>
      <c r="D313" s="68">
        <v>8</v>
      </c>
      <c r="E313" s="68">
        <v>0</v>
      </c>
      <c r="F313" s="68">
        <v>4</v>
      </c>
      <c r="G313" s="68">
        <v>272</v>
      </c>
      <c r="H313" s="63" t="s">
        <v>323</v>
      </c>
      <c r="I313" s="69">
        <v>197</v>
      </c>
      <c r="J313" s="68">
        <v>16</v>
      </c>
      <c r="K313" s="63" t="s">
        <v>323</v>
      </c>
      <c r="L313" s="69">
        <v>8</v>
      </c>
    </row>
    <row r="314" spans="1:12">
      <c r="A314" s="68">
        <v>4</v>
      </c>
      <c r="B314" s="63" t="s">
        <v>476</v>
      </c>
      <c r="C314" s="68">
        <v>12</v>
      </c>
      <c r="D314" s="68">
        <v>6</v>
      </c>
      <c r="E314" s="68">
        <v>0</v>
      </c>
      <c r="F314" s="68">
        <v>6</v>
      </c>
      <c r="G314" s="68">
        <v>253</v>
      </c>
      <c r="H314" s="63" t="s">
        <v>323</v>
      </c>
      <c r="I314" s="69">
        <v>235</v>
      </c>
      <c r="J314" s="68">
        <v>12</v>
      </c>
      <c r="K314" s="63" t="s">
        <v>323</v>
      </c>
      <c r="L314" s="69">
        <v>12</v>
      </c>
    </row>
    <row r="315" spans="1:12">
      <c r="A315" s="68">
        <v>5</v>
      </c>
      <c r="B315" s="63" t="s">
        <v>584</v>
      </c>
      <c r="C315" s="68">
        <v>12</v>
      </c>
      <c r="D315" s="68">
        <v>4</v>
      </c>
      <c r="E315" s="68">
        <v>1</v>
      </c>
      <c r="F315" s="68">
        <v>7</v>
      </c>
      <c r="G315" s="68">
        <v>205</v>
      </c>
      <c r="H315" s="63" t="s">
        <v>323</v>
      </c>
      <c r="I315" s="69">
        <v>211</v>
      </c>
      <c r="J315" s="68">
        <v>9</v>
      </c>
      <c r="K315" s="63" t="s">
        <v>323</v>
      </c>
      <c r="L315" s="69">
        <v>15</v>
      </c>
    </row>
    <row r="316" spans="1:12">
      <c r="A316" s="68">
        <v>6</v>
      </c>
      <c r="B316" s="63" t="s">
        <v>617</v>
      </c>
      <c r="C316" s="68">
        <v>12</v>
      </c>
      <c r="D316" s="68">
        <v>1</v>
      </c>
      <c r="E316" s="68">
        <v>1</v>
      </c>
      <c r="F316" s="68">
        <v>10</v>
      </c>
      <c r="G316" s="68">
        <v>201</v>
      </c>
      <c r="H316" s="63" t="s">
        <v>323</v>
      </c>
      <c r="I316" s="69">
        <v>365</v>
      </c>
      <c r="J316" s="68">
        <v>3</v>
      </c>
      <c r="K316" s="63" t="s">
        <v>323</v>
      </c>
      <c r="L316" s="69">
        <v>21</v>
      </c>
    </row>
    <row r="317" spans="1:12">
      <c r="A317" s="68">
        <v>7</v>
      </c>
      <c r="B317" s="63" t="s">
        <v>550</v>
      </c>
      <c r="C317" s="68">
        <v>12</v>
      </c>
      <c r="D317" s="68">
        <v>1</v>
      </c>
      <c r="E317" s="68">
        <v>0</v>
      </c>
      <c r="F317" s="68">
        <v>11</v>
      </c>
      <c r="G317" s="68">
        <v>166</v>
      </c>
      <c r="H317" s="63" t="s">
        <v>323</v>
      </c>
      <c r="I317" s="69">
        <v>342</v>
      </c>
      <c r="J317" s="68">
        <v>2</v>
      </c>
      <c r="K317" s="63" t="s">
        <v>323</v>
      </c>
      <c r="L317" s="69">
        <v>22</v>
      </c>
    </row>
    <row r="319" spans="1:12">
      <c r="A319" s="65" t="s">
        <v>644</v>
      </c>
    </row>
    <row r="320" spans="1:12">
      <c r="C320" s="66" t="s">
        <v>316</v>
      </c>
      <c r="D320" s="66" t="s">
        <v>317</v>
      </c>
      <c r="E320" s="66" t="s">
        <v>318</v>
      </c>
      <c r="F320" s="66" t="s">
        <v>319</v>
      </c>
      <c r="H320" s="67" t="s">
        <v>320</v>
      </c>
      <c r="K320" s="67" t="s">
        <v>321</v>
      </c>
    </row>
    <row r="321" spans="1:12">
      <c r="A321" s="68">
        <v>1</v>
      </c>
      <c r="B321" s="63" t="s">
        <v>645</v>
      </c>
      <c r="C321" s="68">
        <v>12</v>
      </c>
      <c r="D321" s="68">
        <v>10</v>
      </c>
      <c r="E321" s="68">
        <v>2</v>
      </c>
      <c r="F321" s="68">
        <v>0</v>
      </c>
      <c r="G321" s="68">
        <v>263</v>
      </c>
      <c r="H321" s="63" t="s">
        <v>323</v>
      </c>
      <c r="I321" s="69">
        <v>172</v>
      </c>
      <c r="J321" s="68">
        <v>22</v>
      </c>
      <c r="K321" s="63" t="s">
        <v>323</v>
      </c>
      <c r="L321" s="69">
        <v>2</v>
      </c>
    </row>
    <row r="322" spans="1:12">
      <c r="A322" s="68">
        <v>2</v>
      </c>
      <c r="B322" s="63" t="s">
        <v>579</v>
      </c>
      <c r="C322" s="68">
        <v>12</v>
      </c>
      <c r="D322" s="68">
        <v>10</v>
      </c>
      <c r="E322" s="68">
        <v>0</v>
      </c>
      <c r="F322" s="68">
        <v>2</v>
      </c>
      <c r="G322" s="68">
        <v>329</v>
      </c>
      <c r="H322" s="63" t="s">
        <v>323</v>
      </c>
      <c r="I322" s="69">
        <v>218</v>
      </c>
      <c r="J322" s="68">
        <v>20</v>
      </c>
      <c r="K322" s="63" t="s">
        <v>323</v>
      </c>
      <c r="L322" s="69">
        <v>4</v>
      </c>
    </row>
    <row r="323" spans="1:12">
      <c r="A323" s="68">
        <v>3</v>
      </c>
      <c r="B323" s="63" t="s">
        <v>567</v>
      </c>
      <c r="C323" s="68">
        <v>12</v>
      </c>
      <c r="D323" s="68">
        <v>6</v>
      </c>
      <c r="E323" s="68">
        <v>1</v>
      </c>
      <c r="F323" s="68">
        <v>5</v>
      </c>
      <c r="G323" s="68">
        <v>315</v>
      </c>
      <c r="H323" s="63" t="s">
        <v>323</v>
      </c>
      <c r="I323" s="69">
        <v>302</v>
      </c>
      <c r="J323" s="68">
        <v>13</v>
      </c>
      <c r="K323" s="63" t="s">
        <v>323</v>
      </c>
      <c r="L323" s="69">
        <v>11</v>
      </c>
    </row>
    <row r="324" spans="1:12">
      <c r="A324" s="68">
        <v>4</v>
      </c>
      <c r="B324" s="63" t="s">
        <v>557</v>
      </c>
      <c r="C324" s="68">
        <v>12</v>
      </c>
      <c r="D324" s="68">
        <v>5</v>
      </c>
      <c r="E324" s="68">
        <v>1</v>
      </c>
      <c r="F324" s="68">
        <v>6</v>
      </c>
      <c r="G324" s="68">
        <v>246</v>
      </c>
      <c r="H324" s="63" t="s">
        <v>323</v>
      </c>
      <c r="I324" s="69">
        <v>231</v>
      </c>
      <c r="J324" s="68">
        <v>11</v>
      </c>
      <c r="K324" s="63" t="s">
        <v>323</v>
      </c>
      <c r="L324" s="69">
        <v>13</v>
      </c>
    </row>
    <row r="325" spans="1:12">
      <c r="A325" s="68">
        <v>5</v>
      </c>
      <c r="B325" s="63" t="s">
        <v>612</v>
      </c>
      <c r="C325" s="68">
        <v>12</v>
      </c>
      <c r="D325" s="68">
        <v>3</v>
      </c>
      <c r="E325" s="68">
        <v>1</v>
      </c>
      <c r="F325" s="68">
        <v>8</v>
      </c>
      <c r="G325" s="68">
        <v>218</v>
      </c>
      <c r="H325" s="63" t="s">
        <v>323</v>
      </c>
      <c r="I325" s="69">
        <v>276</v>
      </c>
      <c r="J325" s="68">
        <v>7</v>
      </c>
      <c r="K325" s="63" t="s">
        <v>323</v>
      </c>
      <c r="L325" s="69">
        <v>17</v>
      </c>
    </row>
    <row r="326" spans="1:12">
      <c r="A326" s="68">
        <v>6</v>
      </c>
      <c r="B326" s="63" t="s">
        <v>581</v>
      </c>
      <c r="C326" s="68">
        <v>12</v>
      </c>
      <c r="D326" s="68">
        <v>3</v>
      </c>
      <c r="E326" s="68">
        <v>0</v>
      </c>
      <c r="F326" s="68">
        <v>9</v>
      </c>
      <c r="G326" s="68">
        <v>282</v>
      </c>
      <c r="H326" s="63" t="s">
        <v>323</v>
      </c>
      <c r="I326" s="69">
        <v>358</v>
      </c>
      <c r="J326" s="68">
        <v>6</v>
      </c>
      <c r="K326" s="63" t="s">
        <v>323</v>
      </c>
      <c r="L326" s="69">
        <v>18</v>
      </c>
    </row>
    <row r="327" spans="1:12">
      <c r="A327" s="68">
        <v>7</v>
      </c>
      <c r="B327" s="63" t="s">
        <v>634</v>
      </c>
      <c r="C327" s="68">
        <v>12</v>
      </c>
      <c r="D327" s="68">
        <v>2</v>
      </c>
      <c r="E327" s="68">
        <v>1</v>
      </c>
      <c r="F327" s="68">
        <v>9</v>
      </c>
      <c r="G327" s="68">
        <v>218</v>
      </c>
      <c r="H327" s="63" t="s">
        <v>323</v>
      </c>
      <c r="I327" s="69">
        <v>314</v>
      </c>
      <c r="J327" s="68">
        <v>5</v>
      </c>
      <c r="K327" s="63" t="s">
        <v>323</v>
      </c>
      <c r="L327" s="69">
        <v>19</v>
      </c>
    </row>
    <row r="329" spans="1:12">
      <c r="A329" s="65" t="s">
        <v>646</v>
      </c>
    </row>
    <row r="330" spans="1:12">
      <c r="C330" s="66" t="s">
        <v>316</v>
      </c>
      <c r="D330" s="66" t="s">
        <v>317</v>
      </c>
      <c r="E330" s="66" t="s">
        <v>318</v>
      </c>
      <c r="F330" s="66" t="s">
        <v>319</v>
      </c>
      <c r="H330" s="67" t="s">
        <v>320</v>
      </c>
      <c r="K330" s="67" t="s">
        <v>321</v>
      </c>
    </row>
    <row r="331" spans="1:12">
      <c r="A331" s="68">
        <v>1</v>
      </c>
      <c r="B331" s="63" t="s">
        <v>425</v>
      </c>
      <c r="C331" s="68">
        <v>16</v>
      </c>
      <c r="D331" s="68">
        <v>15</v>
      </c>
      <c r="E331" s="68">
        <v>1</v>
      </c>
      <c r="F331" s="68">
        <v>0</v>
      </c>
      <c r="G331" s="68">
        <v>685</v>
      </c>
      <c r="H331" s="63" t="s">
        <v>323</v>
      </c>
      <c r="I331" s="69">
        <v>354</v>
      </c>
      <c r="J331" s="68">
        <v>31</v>
      </c>
      <c r="K331" s="63" t="s">
        <v>323</v>
      </c>
      <c r="L331" s="69">
        <v>1</v>
      </c>
    </row>
    <row r="332" spans="1:12">
      <c r="A332" s="68">
        <v>2</v>
      </c>
      <c r="B332" s="63" t="s">
        <v>427</v>
      </c>
      <c r="C332" s="68">
        <v>16</v>
      </c>
      <c r="D332" s="68">
        <v>14</v>
      </c>
      <c r="E332" s="68">
        <v>1</v>
      </c>
      <c r="F332" s="68">
        <v>1</v>
      </c>
      <c r="G332" s="68">
        <v>541</v>
      </c>
      <c r="H332" s="63" t="s">
        <v>323</v>
      </c>
      <c r="I332" s="69">
        <v>366</v>
      </c>
      <c r="J332" s="68">
        <v>29</v>
      </c>
      <c r="K332" s="63" t="s">
        <v>323</v>
      </c>
      <c r="L332" s="69">
        <v>3</v>
      </c>
    </row>
    <row r="333" spans="1:12">
      <c r="A333" s="68">
        <v>3</v>
      </c>
      <c r="B333" s="63" t="s">
        <v>476</v>
      </c>
      <c r="C333" s="68">
        <v>16</v>
      </c>
      <c r="D333" s="68">
        <v>12</v>
      </c>
      <c r="E333" s="68">
        <v>0</v>
      </c>
      <c r="F333" s="68">
        <v>4</v>
      </c>
      <c r="G333" s="68">
        <v>559</v>
      </c>
      <c r="H333" s="63" t="s">
        <v>323</v>
      </c>
      <c r="I333" s="69">
        <v>417</v>
      </c>
      <c r="J333" s="68">
        <v>24</v>
      </c>
      <c r="K333" s="63" t="s">
        <v>323</v>
      </c>
      <c r="L333" s="69">
        <v>8</v>
      </c>
    </row>
    <row r="334" spans="1:12">
      <c r="A334" s="68">
        <v>4</v>
      </c>
      <c r="B334" s="63" t="s">
        <v>428</v>
      </c>
      <c r="C334" s="68">
        <v>16</v>
      </c>
      <c r="D334" s="68">
        <v>9</v>
      </c>
      <c r="E334" s="68">
        <v>0</v>
      </c>
      <c r="F334" s="68">
        <v>7</v>
      </c>
      <c r="G334" s="68">
        <v>400</v>
      </c>
      <c r="H334" s="63" t="s">
        <v>323</v>
      </c>
      <c r="I334" s="69">
        <v>373</v>
      </c>
      <c r="J334" s="68">
        <v>18</v>
      </c>
      <c r="K334" s="63" t="s">
        <v>323</v>
      </c>
      <c r="L334" s="69">
        <v>14</v>
      </c>
    </row>
    <row r="335" spans="1:12">
      <c r="A335" s="68">
        <v>5</v>
      </c>
      <c r="B335" s="63" t="s">
        <v>333</v>
      </c>
      <c r="C335" s="68">
        <v>16</v>
      </c>
      <c r="D335" s="68">
        <v>8</v>
      </c>
      <c r="E335" s="68">
        <v>0</v>
      </c>
      <c r="F335" s="68">
        <v>8</v>
      </c>
      <c r="G335" s="68">
        <v>435</v>
      </c>
      <c r="H335" s="63" t="s">
        <v>323</v>
      </c>
      <c r="I335" s="69">
        <v>446</v>
      </c>
      <c r="J335" s="68">
        <v>16</v>
      </c>
      <c r="K335" s="63" t="s">
        <v>323</v>
      </c>
      <c r="L335" s="69">
        <v>16</v>
      </c>
    </row>
    <row r="336" spans="1:12">
      <c r="A336" s="68">
        <v>6</v>
      </c>
      <c r="B336" s="63" t="s">
        <v>562</v>
      </c>
      <c r="C336" s="68">
        <v>16</v>
      </c>
      <c r="D336" s="68">
        <v>6</v>
      </c>
      <c r="E336" s="68">
        <v>1</v>
      </c>
      <c r="F336" s="68">
        <v>9</v>
      </c>
      <c r="G336" s="68">
        <v>385</v>
      </c>
      <c r="H336" s="63" t="s">
        <v>323</v>
      </c>
      <c r="I336" s="69">
        <v>390</v>
      </c>
      <c r="J336" s="68">
        <v>13</v>
      </c>
      <c r="K336" s="63" t="s">
        <v>323</v>
      </c>
      <c r="L336" s="69">
        <v>19</v>
      </c>
    </row>
    <row r="337" spans="1:12">
      <c r="A337" s="68">
        <v>7</v>
      </c>
      <c r="B337" s="63" t="s">
        <v>645</v>
      </c>
      <c r="C337" s="68">
        <v>16</v>
      </c>
      <c r="D337" s="68">
        <v>2</v>
      </c>
      <c r="E337" s="68">
        <v>2</v>
      </c>
      <c r="F337" s="68">
        <v>12</v>
      </c>
      <c r="G337" s="68">
        <v>313</v>
      </c>
      <c r="H337" s="63" t="s">
        <v>323</v>
      </c>
      <c r="I337" s="69">
        <v>466</v>
      </c>
      <c r="J337" s="68">
        <v>6</v>
      </c>
      <c r="K337" s="63" t="s">
        <v>323</v>
      </c>
      <c r="L337" s="69">
        <v>26</v>
      </c>
    </row>
    <row r="338" spans="1:12">
      <c r="A338" s="68">
        <v>8</v>
      </c>
      <c r="B338" s="63" t="s">
        <v>550</v>
      </c>
      <c r="C338" s="68">
        <v>16</v>
      </c>
      <c r="D338" s="68">
        <v>2</v>
      </c>
      <c r="E338" s="68">
        <v>0</v>
      </c>
      <c r="F338" s="68">
        <v>14</v>
      </c>
      <c r="G338" s="68">
        <v>287</v>
      </c>
      <c r="H338" s="63" t="s">
        <v>323</v>
      </c>
      <c r="I338" s="69">
        <v>507</v>
      </c>
      <c r="J338" s="68">
        <v>4</v>
      </c>
      <c r="K338" s="63" t="s">
        <v>323</v>
      </c>
      <c r="L338" s="69">
        <v>28</v>
      </c>
    </row>
    <row r="339" spans="1:12">
      <c r="A339" s="68">
        <v>9</v>
      </c>
      <c r="B339" s="63" t="s">
        <v>569</v>
      </c>
      <c r="C339" s="68">
        <v>16</v>
      </c>
      <c r="D339" s="68">
        <v>1</v>
      </c>
      <c r="E339" s="68">
        <v>1</v>
      </c>
      <c r="F339" s="68">
        <v>14</v>
      </c>
      <c r="G339" s="68">
        <v>239</v>
      </c>
      <c r="H339" s="63" t="s">
        <v>323</v>
      </c>
      <c r="I339" s="69">
        <v>525</v>
      </c>
      <c r="J339" s="68">
        <v>3</v>
      </c>
      <c r="K339" s="63" t="s">
        <v>323</v>
      </c>
      <c r="L339" s="69">
        <v>29</v>
      </c>
    </row>
    <row r="341" spans="1:12">
      <c r="A341" s="65" t="s">
        <v>647</v>
      </c>
    </row>
    <row r="342" spans="1:12">
      <c r="C342" s="66" t="s">
        <v>316</v>
      </c>
      <c r="D342" s="66" t="s">
        <v>317</v>
      </c>
      <c r="E342" s="66" t="s">
        <v>318</v>
      </c>
      <c r="F342" s="66" t="s">
        <v>319</v>
      </c>
      <c r="H342" s="67" t="s">
        <v>320</v>
      </c>
      <c r="K342" s="67" t="s">
        <v>321</v>
      </c>
    </row>
    <row r="343" spans="1:12">
      <c r="A343" s="68">
        <v>1</v>
      </c>
      <c r="B343" s="63" t="s">
        <v>555</v>
      </c>
      <c r="C343" s="68">
        <v>14</v>
      </c>
      <c r="D343" s="68">
        <v>14</v>
      </c>
      <c r="E343" s="68">
        <v>0</v>
      </c>
      <c r="F343" s="68">
        <v>0</v>
      </c>
      <c r="G343" s="68">
        <v>377</v>
      </c>
      <c r="H343" s="63" t="s">
        <v>323</v>
      </c>
      <c r="I343" s="69">
        <v>133</v>
      </c>
      <c r="J343" s="68">
        <v>28</v>
      </c>
      <c r="K343" s="63" t="s">
        <v>323</v>
      </c>
      <c r="L343" s="69">
        <v>0</v>
      </c>
    </row>
    <row r="344" spans="1:12">
      <c r="A344" s="68">
        <v>2</v>
      </c>
      <c r="B344" s="63" t="s">
        <v>578</v>
      </c>
      <c r="C344" s="68">
        <v>14</v>
      </c>
      <c r="D344" s="68">
        <v>10</v>
      </c>
      <c r="E344" s="68">
        <v>0</v>
      </c>
      <c r="F344" s="68">
        <v>4</v>
      </c>
      <c r="G344" s="68">
        <v>444</v>
      </c>
      <c r="H344" s="63" t="s">
        <v>323</v>
      </c>
      <c r="I344" s="69">
        <v>212</v>
      </c>
      <c r="J344" s="68">
        <v>20</v>
      </c>
      <c r="K344" s="63" t="s">
        <v>323</v>
      </c>
      <c r="L344" s="69">
        <v>8</v>
      </c>
    </row>
    <row r="345" spans="1:12">
      <c r="A345" s="68">
        <v>3</v>
      </c>
      <c r="B345" s="63" t="s">
        <v>584</v>
      </c>
      <c r="C345" s="68">
        <v>14</v>
      </c>
      <c r="D345" s="68">
        <v>9</v>
      </c>
      <c r="E345" s="68">
        <v>0</v>
      </c>
      <c r="F345" s="68">
        <v>5</v>
      </c>
      <c r="G345" s="68">
        <v>277</v>
      </c>
      <c r="H345" s="63" t="s">
        <v>323</v>
      </c>
      <c r="I345" s="69">
        <v>227</v>
      </c>
      <c r="J345" s="68">
        <v>18</v>
      </c>
      <c r="K345" s="63" t="s">
        <v>323</v>
      </c>
      <c r="L345" s="69">
        <v>10</v>
      </c>
    </row>
    <row r="346" spans="1:12">
      <c r="A346" s="68">
        <v>4</v>
      </c>
      <c r="B346" s="63" t="s">
        <v>603</v>
      </c>
      <c r="C346" s="68">
        <v>14</v>
      </c>
      <c r="D346" s="68">
        <v>9</v>
      </c>
      <c r="E346" s="68">
        <v>0</v>
      </c>
      <c r="F346" s="68">
        <v>5</v>
      </c>
      <c r="G346" s="68">
        <v>269</v>
      </c>
      <c r="H346" s="63" t="s">
        <v>323</v>
      </c>
      <c r="I346" s="69">
        <v>227</v>
      </c>
      <c r="J346" s="68">
        <v>18</v>
      </c>
      <c r="K346" s="63" t="s">
        <v>323</v>
      </c>
      <c r="L346" s="69">
        <v>10</v>
      </c>
    </row>
    <row r="347" spans="1:12">
      <c r="A347" s="68">
        <v>5</v>
      </c>
      <c r="B347" s="63" t="s">
        <v>566</v>
      </c>
      <c r="C347" s="68">
        <v>14</v>
      </c>
      <c r="D347" s="68">
        <v>7</v>
      </c>
      <c r="E347" s="68">
        <v>0</v>
      </c>
      <c r="F347" s="68">
        <v>7</v>
      </c>
      <c r="G347" s="68">
        <v>295</v>
      </c>
      <c r="H347" s="63" t="s">
        <v>323</v>
      </c>
      <c r="I347" s="69">
        <v>265</v>
      </c>
      <c r="J347" s="68">
        <v>14</v>
      </c>
      <c r="K347" s="63" t="s">
        <v>323</v>
      </c>
      <c r="L347" s="69">
        <v>14</v>
      </c>
    </row>
    <row r="348" spans="1:12">
      <c r="A348" s="68">
        <v>6</v>
      </c>
      <c r="B348" s="63" t="s">
        <v>429</v>
      </c>
      <c r="C348" s="68">
        <v>14</v>
      </c>
      <c r="D348" s="68">
        <v>4</v>
      </c>
      <c r="E348" s="68">
        <v>0</v>
      </c>
      <c r="F348" s="68">
        <v>10</v>
      </c>
      <c r="G348" s="68">
        <v>265</v>
      </c>
      <c r="H348" s="63" t="s">
        <v>323</v>
      </c>
      <c r="I348" s="69">
        <v>382</v>
      </c>
      <c r="J348" s="68">
        <v>8</v>
      </c>
      <c r="K348" s="63" t="s">
        <v>323</v>
      </c>
      <c r="L348" s="69">
        <v>20</v>
      </c>
    </row>
    <row r="349" spans="1:12">
      <c r="A349" s="68">
        <v>7</v>
      </c>
      <c r="B349" s="63" t="s">
        <v>567</v>
      </c>
      <c r="C349" s="68">
        <v>14</v>
      </c>
      <c r="D349" s="68">
        <v>3</v>
      </c>
      <c r="E349" s="68">
        <v>0</v>
      </c>
      <c r="F349" s="68">
        <v>11</v>
      </c>
      <c r="G349" s="68">
        <v>170</v>
      </c>
      <c r="H349" s="63" t="s">
        <v>323</v>
      </c>
      <c r="I349" s="69">
        <v>373</v>
      </c>
      <c r="J349" s="68">
        <v>6</v>
      </c>
      <c r="K349" s="63" t="s">
        <v>323</v>
      </c>
      <c r="L349" s="69">
        <v>22</v>
      </c>
    </row>
    <row r="350" spans="1:12">
      <c r="A350" s="68">
        <v>8</v>
      </c>
      <c r="B350" s="63" t="s">
        <v>579</v>
      </c>
      <c r="C350" s="68">
        <v>14</v>
      </c>
      <c r="D350" s="68">
        <v>0</v>
      </c>
      <c r="E350" s="68">
        <v>0</v>
      </c>
      <c r="F350" s="68">
        <v>14</v>
      </c>
      <c r="G350" s="68">
        <v>140</v>
      </c>
      <c r="H350" s="63" t="s">
        <v>323</v>
      </c>
      <c r="I350" s="69">
        <v>418</v>
      </c>
      <c r="J350" s="68">
        <v>0</v>
      </c>
      <c r="K350" s="63" t="s">
        <v>323</v>
      </c>
      <c r="L350" s="69">
        <v>28</v>
      </c>
    </row>
    <row r="352" spans="1:12">
      <c r="A352" s="65" t="s">
        <v>648</v>
      </c>
    </row>
    <row r="353" spans="1:12">
      <c r="C353" s="66" t="s">
        <v>316</v>
      </c>
      <c r="D353" s="66" t="s">
        <v>317</v>
      </c>
      <c r="E353" s="66" t="s">
        <v>318</v>
      </c>
      <c r="F353" s="66" t="s">
        <v>319</v>
      </c>
      <c r="H353" s="67" t="s">
        <v>320</v>
      </c>
      <c r="K353" s="67" t="s">
        <v>321</v>
      </c>
    </row>
    <row r="354" spans="1:12">
      <c r="A354" s="68">
        <v>1</v>
      </c>
      <c r="B354" s="63" t="s">
        <v>423</v>
      </c>
      <c r="C354" s="68">
        <v>12</v>
      </c>
      <c r="D354" s="68">
        <v>10</v>
      </c>
      <c r="E354" s="68">
        <v>0</v>
      </c>
      <c r="F354" s="68">
        <v>2</v>
      </c>
      <c r="G354" s="68">
        <v>223</v>
      </c>
      <c r="H354" s="63" t="s">
        <v>323</v>
      </c>
      <c r="I354" s="69">
        <v>143</v>
      </c>
      <c r="J354" s="68">
        <v>20</v>
      </c>
      <c r="K354" s="63" t="s">
        <v>323</v>
      </c>
      <c r="L354" s="69">
        <v>4</v>
      </c>
    </row>
    <row r="355" spans="1:12">
      <c r="A355" s="68">
        <v>2</v>
      </c>
      <c r="B355" s="63" t="s">
        <v>599</v>
      </c>
      <c r="C355" s="68">
        <v>12</v>
      </c>
      <c r="D355" s="68">
        <v>9</v>
      </c>
      <c r="E355" s="68">
        <v>0</v>
      </c>
      <c r="F355" s="68">
        <v>3</v>
      </c>
      <c r="G355" s="68">
        <v>233</v>
      </c>
      <c r="H355" s="63" t="s">
        <v>323</v>
      </c>
      <c r="I355" s="69">
        <v>164</v>
      </c>
      <c r="J355" s="68">
        <v>18</v>
      </c>
      <c r="K355" s="63" t="s">
        <v>323</v>
      </c>
      <c r="L355" s="69">
        <v>6</v>
      </c>
    </row>
    <row r="356" spans="1:12">
      <c r="A356" s="68">
        <v>3</v>
      </c>
      <c r="B356" s="63" t="s">
        <v>612</v>
      </c>
      <c r="C356" s="68">
        <v>12</v>
      </c>
      <c r="D356" s="68">
        <v>6</v>
      </c>
      <c r="E356" s="68">
        <v>1</v>
      </c>
      <c r="F356" s="68">
        <v>5</v>
      </c>
      <c r="G356" s="68">
        <v>291</v>
      </c>
      <c r="H356" s="63" t="s">
        <v>323</v>
      </c>
      <c r="I356" s="69">
        <v>236</v>
      </c>
      <c r="J356" s="68">
        <v>13</v>
      </c>
      <c r="K356" s="63" t="s">
        <v>323</v>
      </c>
      <c r="L356" s="69">
        <v>11</v>
      </c>
    </row>
    <row r="357" spans="1:12">
      <c r="A357" s="68">
        <v>4</v>
      </c>
      <c r="B357" s="63" t="s">
        <v>597</v>
      </c>
      <c r="C357" s="68">
        <v>12</v>
      </c>
      <c r="D357" s="68">
        <v>3</v>
      </c>
      <c r="E357" s="68">
        <v>2</v>
      </c>
      <c r="F357" s="68">
        <v>7</v>
      </c>
      <c r="G357" s="68">
        <v>214</v>
      </c>
      <c r="H357" s="63" t="s">
        <v>323</v>
      </c>
      <c r="I357" s="69">
        <v>247</v>
      </c>
      <c r="J357" s="68">
        <v>8</v>
      </c>
      <c r="K357" s="63" t="s">
        <v>323</v>
      </c>
      <c r="L357" s="69">
        <v>16</v>
      </c>
    </row>
    <row r="358" spans="1:12">
      <c r="A358" s="68">
        <v>5</v>
      </c>
      <c r="B358" s="63" t="s">
        <v>573</v>
      </c>
      <c r="C358" s="68">
        <v>12</v>
      </c>
      <c r="D358" s="68">
        <v>0</v>
      </c>
      <c r="E358" s="68">
        <v>1</v>
      </c>
      <c r="F358" s="68">
        <v>11</v>
      </c>
      <c r="G358" s="68">
        <v>128</v>
      </c>
      <c r="H358" s="63" t="s">
        <v>323</v>
      </c>
      <c r="I358" s="69">
        <v>299</v>
      </c>
      <c r="J358" s="68">
        <v>1</v>
      </c>
      <c r="K358" s="63" t="s">
        <v>323</v>
      </c>
      <c r="L358" s="69">
        <v>23</v>
      </c>
    </row>
    <row r="360" spans="1:12">
      <c r="A360" s="65" t="s">
        <v>649</v>
      </c>
    </row>
    <row r="361" spans="1:12">
      <c r="C361" s="66" t="s">
        <v>316</v>
      </c>
      <c r="D361" s="66" t="s">
        <v>317</v>
      </c>
      <c r="E361" s="66" t="s">
        <v>318</v>
      </c>
      <c r="F361" s="66" t="s">
        <v>319</v>
      </c>
      <c r="H361" s="67" t="s">
        <v>320</v>
      </c>
      <c r="K361" s="67" t="s">
        <v>321</v>
      </c>
    </row>
    <row r="362" spans="1:12">
      <c r="A362" s="68">
        <v>1</v>
      </c>
      <c r="B362" s="63" t="s">
        <v>577</v>
      </c>
      <c r="C362" s="68">
        <v>12</v>
      </c>
      <c r="D362" s="68">
        <v>11</v>
      </c>
      <c r="E362" s="68">
        <v>0</v>
      </c>
      <c r="F362" s="68">
        <v>1</v>
      </c>
      <c r="G362" s="68">
        <v>185</v>
      </c>
      <c r="H362" s="63" t="s">
        <v>323</v>
      </c>
      <c r="I362" s="69">
        <v>100</v>
      </c>
      <c r="J362" s="68">
        <v>22</v>
      </c>
      <c r="K362" s="63" t="s">
        <v>323</v>
      </c>
      <c r="L362" s="69">
        <v>2</v>
      </c>
    </row>
    <row r="363" spans="1:12">
      <c r="A363" s="68">
        <v>2</v>
      </c>
      <c r="B363" s="63" t="s">
        <v>455</v>
      </c>
      <c r="C363" s="68">
        <v>12</v>
      </c>
      <c r="D363" s="68">
        <v>10</v>
      </c>
      <c r="E363" s="68">
        <v>0</v>
      </c>
      <c r="F363" s="68">
        <v>2</v>
      </c>
      <c r="G363" s="68">
        <v>190</v>
      </c>
      <c r="H363" s="63" t="s">
        <v>323</v>
      </c>
      <c r="I363" s="69">
        <v>99</v>
      </c>
      <c r="J363" s="68">
        <v>20</v>
      </c>
      <c r="K363" s="63" t="s">
        <v>323</v>
      </c>
      <c r="L363" s="69">
        <v>4</v>
      </c>
    </row>
    <row r="364" spans="1:12">
      <c r="A364" s="68">
        <v>3</v>
      </c>
      <c r="B364" s="63" t="s">
        <v>372</v>
      </c>
      <c r="C364" s="68">
        <v>12</v>
      </c>
      <c r="D364" s="68">
        <v>5</v>
      </c>
      <c r="E364" s="68">
        <v>0</v>
      </c>
      <c r="F364" s="68">
        <v>7</v>
      </c>
      <c r="G364" s="68">
        <v>113</v>
      </c>
      <c r="H364" s="63" t="s">
        <v>323</v>
      </c>
      <c r="I364" s="69">
        <v>184</v>
      </c>
      <c r="J364" s="68">
        <v>10</v>
      </c>
      <c r="K364" s="63" t="s">
        <v>323</v>
      </c>
      <c r="L364" s="69">
        <v>14</v>
      </c>
    </row>
    <row r="365" spans="1:12">
      <c r="A365" s="68">
        <v>4</v>
      </c>
      <c r="B365" s="63" t="s">
        <v>580</v>
      </c>
      <c r="C365" s="68">
        <v>12</v>
      </c>
      <c r="D365" s="68">
        <v>4</v>
      </c>
      <c r="E365" s="68">
        <v>0</v>
      </c>
      <c r="F365" s="68">
        <v>8</v>
      </c>
      <c r="G365" s="68">
        <v>70</v>
      </c>
      <c r="H365" s="63" t="s">
        <v>323</v>
      </c>
      <c r="I365" s="69">
        <v>175</v>
      </c>
      <c r="J365" s="68">
        <v>8</v>
      </c>
      <c r="K365" s="63" t="s">
        <v>323</v>
      </c>
      <c r="L365" s="69">
        <v>16</v>
      </c>
    </row>
    <row r="366" spans="1:12">
      <c r="A366" s="68">
        <v>5</v>
      </c>
      <c r="B366" s="63" t="s">
        <v>583</v>
      </c>
      <c r="C366" s="68">
        <v>12</v>
      </c>
      <c r="D366" s="68">
        <v>0</v>
      </c>
      <c r="E366" s="68">
        <v>0</v>
      </c>
      <c r="F366" s="68">
        <v>12</v>
      </c>
      <c r="G366" s="68">
        <v>0</v>
      </c>
      <c r="H366" s="63" t="s">
        <v>323</v>
      </c>
      <c r="I366" s="69">
        <v>0</v>
      </c>
      <c r="J366" s="68">
        <v>0</v>
      </c>
      <c r="K366" s="63" t="s">
        <v>323</v>
      </c>
      <c r="L366" s="69">
        <v>24</v>
      </c>
    </row>
    <row r="368" spans="1:12">
      <c r="A368" s="65" t="s">
        <v>650</v>
      </c>
    </row>
    <row r="369" spans="1:12">
      <c r="C369" s="66" t="s">
        <v>316</v>
      </c>
      <c r="D369" s="66" t="s">
        <v>317</v>
      </c>
      <c r="E369" s="66" t="s">
        <v>318</v>
      </c>
      <c r="F369" s="66" t="s">
        <v>319</v>
      </c>
      <c r="H369" s="67" t="s">
        <v>320</v>
      </c>
      <c r="K369" s="67" t="s">
        <v>321</v>
      </c>
    </row>
    <row r="370" spans="1:12">
      <c r="A370" s="68">
        <v>1</v>
      </c>
      <c r="B370" s="63" t="s">
        <v>428</v>
      </c>
      <c r="C370" s="68">
        <v>18</v>
      </c>
      <c r="D370" s="68">
        <v>14</v>
      </c>
      <c r="E370" s="68">
        <v>2</v>
      </c>
      <c r="F370" s="68">
        <v>2</v>
      </c>
      <c r="G370" s="68">
        <v>30</v>
      </c>
      <c r="H370" s="63" t="s">
        <v>323</v>
      </c>
      <c r="I370" s="69">
        <v>6</v>
      </c>
      <c r="J370" s="68">
        <v>30</v>
      </c>
      <c r="K370" s="63" t="s">
        <v>323</v>
      </c>
      <c r="L370" s="69">
        <v>6</v>
      </c>
    </row>
    <row r="371" spans="1:12">
      <c r="A371" s="68">
        <v>2</v>
      </c>
      <c r="B371" s="63" t="s">
        <v>425</v>
      </c>
      <c r="C371" s="68">
        <v>18</v>
      </c>
      <c r="D371" s="68">
        <v>14</v>
      </c>
      <c r="E371" s="68">
        <v>1</v>
      </c>
      <c r="F371" s="68">
        <v>3</v>
      </c>
      <c r="G371" s="68">
        <v>29</v>
      </c>
      <c r="H371" s="63" t="s">
        <v>323</v>
      </c>
      <c r="I371" s="69">
        <v>7</v>
      </c>
      <c r="J371" s="68">
        <v>29</v>
      </c>
      <c r="K371" s="63" t="s">
        <v>323</v>
      </c>
      <c r="L371" s="69">
        <v>7</v>
      </c>
    </row>
    <row r="372" spans="1:12">
      <c r="A372" s="68">
        <v>3</v>
      </c>
      <c r="B372" s="63" t="s">
        <v>476</v>
      </c>
      <c r="C372" s="68">
        <v>18</v>
      </c>
      <c r="D372" s="68">
        <v>11</v>
      </c>
      <c r="E372" s="68">
        <v>1</v>
      </c>
      <c r="F372" s="68">
        <v>6</v>
      </c>
      <c r="G372" s="68">
        <v>23</v>
      </c>
      <c r="H372" s="63" t="s">
        <v>323</v>
      </c>
      <c r="I372" s="69">
        <v>13</v>
      </c>
      <c r="J372" s="68">
        <v>23</v>
      </c>
      <c r="K372" s="63" t="s">
        <v>323</v>
      </c>
      <c r="L372" s="69">
        <v>13</v>
      </c>
    </row>
    <row r="373" spans="1:12">
      <c r="A373" s="68">
        <v>4</v>
      </c>
      <c r="B373" s="63" t="s">
        <v>599</v>
      </c>
      <c r="C373" s="68">
        <v>18</v>
      </c>
      <c r="D373" s="68">
        <v>9</v>
      </c>
      <c r="E373" s="68">
        <v>0</v>
      </c>
      <c r="F373" s="68">
        <v>9</v>
      </c>
      <c r="G373" s="68">
        <v>18</v>
      </c>
      <c r="H373" s="63" t="s">
        <v>323</v>
      </c>
      <c r="I373" s="69">
        <v>18</v>
      </c>
      <c r="J373" s="68">
        <v>18</v>
      </c>
      <c r="K373" s="63" t="s">
        <v>323</v>
      </c>
      <c r="L373" s="69">
        <v>18</v>
      </c>
    </row>
    <row r="374" spans="1:12">
      <c r="A374" s="63">
        <v>5</v>
      </c>
      <c r="B374" s="63" t="s">
        <v>333</v>
      </c>
      <c r="C374" s="68">
        <v>18</v>
      </c>
      <c r="D374" s="68">
        <v>6</v>
      </c>
      <c r="E374" s="68">
        <v>0</v>
      </c>
      <c r="F374" s="68">
        <v>12</v>
      </c>
      <c r="G374" s="68">
        <v>12</v>
      </c>
      <c r="H374" s="63" t="s">
        <v>323</v>
      </c>
      <c r="I374" s="69">
        <v>24</v>
      </c>
      <c r="J374" s="68">
        <v>12</v>
      </c>
      <c r="K374" s="63" t="s">
        <v>323</v>
      </c>
      <c r="L374" s="69">
        <v>24</v>
      </c>
    </row>
    <row r="375" spans="1:12">
      <c r="A375" s="68">
        <v>6</v>
      </c>
      <c r="B375" s="63" t="s">
        <v>562</v>
      </c>
      <c r="C375" s="68">
        <v>18</v>
      </c>
      <c r="D375" s="68">
        <v>4</v>
      </c>
      <c r="E375" s="68">
        <v>1</v>
      </c>
      <c r="F375" s="68">
        <v>13</v>
      </c>
      <c r="G375" s="68">
        <v>9</v>
      </c>
      <c r="H375" s="63" t="s">
        <v>323</v>
      </c>
      <c r="I375" s="69">
        <v>27</v>
      </c>
      <c r="J375" s="68">
        <v>9</v>
      </c>
      <c r="K375" s="63" t="s">
        <v>323</v>
      </c>
      <c r="L375" s="69">
        <v>27</v>
      </c>
    </row>
    <row r="376" spans="1:12">
      <c r="A376" s="68">
        <v>7</v>
      </c>
      <c r="B376" s="63" t="s">
        <v>455</v>
      </c>
      <c r="C376" s="68">
        <v>18</v>
      </c>
      <c r="D376" s="68">
        <v>2</v>
      </c>
      <c r="E376" s="68">
        <v>1</v>
      </c>
      <c r="F376" s="68">
        <v>15</v>
      </c>
      <c r="G376" s="68">
        <v>5</v>
      </c>
      <c r="H376" s="63" t="s">
        <v>323</v>
      </c>
      <c r="I376" s="69">
        <v>31</v>
      </c>
      <c r="J376" s="68">
        <v>5</v>
      </c>
      <c r="K376" s="63" t="s">
        <v>323</v>
      </c>
      <c r="L376" s="69">
        <v>31</v>
      </c>
    </row>
    <row r="378" spans="1:12">
      <c r="A378" s="65" t="s">
        <v>651</v>
      </c>
    </row>
    <row r="379" spans="1:12">
      <c r="C379" s="66" t="s">
        <v>316</v>
      </c>
      <c r="D379" s="66" t="s">
        <v>317</v>
      </c>
      <c r="E379" s="66" t="s">
        <v>318</v>
      </c>
      <c r="F379" s="66" t="s">
        <v>319</v>
      </c>
      <c r="H379" s="67" t="s">
        <v>320</v>
      </c>
      <c r="K379" s="67" t="s">
        <v>321</v>
      </c>
    </row>
    <row r="380" spans="1:12">
      <c r="A380" s="68">
        <v>1</v>
      </c>
      <c r="B380" s="63" t="s">
        <v>572</v>
      </c>
      <c r="C380" s="68">
        <v>15</v>
      </c>
      <c r="D380" s="68">
        <v>13</v>
      </c>
      <c r="E380" s="68">
        <v>0</v>
      </c>
      <c r="F380" s="68">
        <v>2</v>
      </c>
      <c r="G380" s="68">
        <v>26</v>
      </c>
      <c r="H380" s="63" t="s">
        <v>323</v>
      </c>
      <c r="I380" s="69">
        <v>4</v>
      </c>
      <c r="J380" s="68">
        <v>26</v>
      </c>
      <c r="K380" s="63" t="s">
        <v>323</v>
      </c>
      <c r="L380" s="69">
        <v>4</v>
      </c>
    </row>
    <row r="381" spans="1:12">
      <c r="A381" s="68">
        <v>2</v>
      </c>
      <c r="B381" s="63" t="s">
        <v>427</v>
      </c>
      <c r="C381" s="68">
        <v>15</v>
      </c>
      <c r="D381" s="68">
        <v>11</v>
      </c>
      <c r="E381" s="68">
        <v>0</v>
      </c>
      <c r="F381" s="68">
        <v>4</v>
      </c>
      <c r="G381" s="68">
        <v>22</v>
      </c>
      <c r="H381" s="63" t="s">
        <v>323</v>
      </c>
      <c r="I381" s="69">
        <v>8</v>
      </c>
      <c r="J381" s="68">
        <v>22</v>
      </c>
      <c r="K381" s="63" t="s">
        <v>323</v>
      </c>
      <c r="L381" s="69">
        <v>8</v>
      </c>
    </row>
    <row r="382" spans="1:12">
      <c r="A382" s="68">
        <v>3</v>
      </c>
      <c r="B382" s="63" t="s">
        <v>412</v>
      </c>
      <c r="C382" s="68">
        <v>15</v>
      </c>
      <c r="D382" s="68">
        <v>9</v>
      </c>
      <c r="E382" s="68">
        <v>0</v>
      </c>
      <c r="F382" s="68">
        <v>6</v>
      </c>
      <c r="G382" s="68">
        <v>18</v>
      </c>
      <c r="H382" s="63" t="s">
        <v>323</v>
      </c>
      <c r="I382" s="69">
        <v>12</v>
      </c>
      <c r="J382" s="68">
        <v>18</v>
      </c>
      <c r="K382" s="63" t="s">
        <v>323</v>
      </c>
      <c r="L382" s="69">
        <v>12</v>
      </c>
    </row>
    <row r="383" spans="1:12">
      <c r="A383" s="68">
        <v>4</v>
      </c>
      <c r="B383" s="63" t="s">
        <v>569</v>
      </c>
      <c r="C383" s="68">
        <v>15</v>
      </c>
      <c r="D383" s="68">
        <v>6</v>
      </c>
      <c r="E383" s="68">
        <v>0</v>
      </c>
      <c r="F383" s="68">
        <v>9</v>
      </c>
      <c r="G383" s="68">
        <v>12</v>
      </c>
      <c r="H383" s="63" t="s">
        <v>323</v>
      </c>
      <c r="I383" s="69">
        <v>18</v>
      </c>
      <c r="J383" s="68">
        <v>12</v>
      </c>
      <c r="K383" s="63" t="s">
        <v>323</v>
      </c>
      <c r="L383" s="69">
        <v>18</v>
      </c>
    </row>
    <row r="384" spans="1:12">
      <c r="A384" s="63">
        <v>5</v>
      </c>
      <c r="B384" s="63" t="s">
        <v>566</v>
      </c>
      <c r="C384" s="68">
        <v>15</v>
      </c>
      <c r="D384" s="68">
        <v>3</v>
      </c>
      <c r="E384" s="68">
        <v>0</v>
      </c>
      <c r="F384" s="68">
        <v>12</v>
      </c>
      <c r="G384" s="68">
        <v>6</v>
      </c>
      <c r="H384" s="63" t="s">
        <v>323</v>
      </c>
      <c r="I384" s="69">
        <v>24</v>
      </c>
      <c r="J384" s="68">
        <v>6</v>
      </c>
      <c r="K384" s="63" t="s">
        <v>323</v>
      </c>
      <c r="L384" s="69">
        <v>24</v>
      </c>
    </row>
    <row r="385" spans="1:12">
      <c r="A385" s="68">
        <v>6</v>
      </c>
      <c r="B385" s="63" t="s">
        <v>429</v>
      </c>
      <c r="C385" s="68">
        <v>15</v>
      </c>
      <c r="D385" s="68">
        <v>3</v>
      </c>
      <c r="E385" s="68">
        <v>0</v>
      </c>
      <c r="F385" s="68">
        <v>12</v>
      </c>
      <c r="G385" s="68">
        <v>6</v>
      </c>
      <c r="H385" s="63" t="s">
        <v>323</v>
      </c>
      <c r="I385" s="69">
        <v>24</v>
      </c>
      <c r="J385" s="68">
        <v>6</v>
      </c>
      <c r="K385" s="63" t="s">
        <v>323</v>
      </c>
      <c r="L385" s="69">
        <v>24</v>
      </c>
    </row>
    <row r="387" spans="1:12">
      <c r="A387" s="65" t="s">
        <v>652</v>
      </c>
    </row>
    <row r="388" spans="1:12">
      <c r="C388" s="66" t="s">
        <v>316</v>
      </c>
      <c r="D388" s="66" t="s">
        <v>317</v>
      </c>
      <c r="E388" s="66" t="s">
        <v>318</v>
      </c>
      <c r="F388" s="66" t="s">
        <v>319</v>
      </c>
      <c r="H388" s="67" t="s">
        <v>320</v>
      </c>
      <c r="K388" s="67" t="s">
        <v>321</v>
      </c>
    </row>
    <row r="389" spans="1:12">
      <c r="A389" s="68">
        <v>1</v>
      </c>
      <c r="B389" s="63" t="s">
        <v>622</v>
      </c>
      <c r="C389" s="68">
        <v>15</v>
      </c>
      <c r="D389" s="68">
        <v>11</v>
      </c>
      <c r="E389" s="68">
        <v>2</v>
      </c>
      <c r="F389" s="68">
        <v>2</v>
      </c>
      <c r="G389" s="68">
        <v>24</v>
      </c>
      <c r="H389" s="63" t="s">
        <v>323</v>
      </c>
      <c r="I389" s="69">
        <v>6</v>
      </c>
      <c r="J389" s="68">
        <v>24</v>
      </c>
      <c r="K389" s="63" t="s">
        <v>323</v>
      </c>
      <c r="L389" s="69">
        <v>6</v>
      </c>
    </row>
    <row r="390" spans="1:12">
      <c r="A390" s="68">
        <v>2</v>
      </c>
      <c r="B390" s="63" t="s">
        <v>614</v>
      </c>
      <c r="C390" s="68">
        <v>15</v>
      </c>
      <c r="D390" s="68">
        <v>9</v>
      </c>
      <c r="E390" s="68">
        <v>0</v>
      </c>
      <c r="F390" s="68">
        <v>6</v>
      </c>
      <c r="G390" s="68">
        <v>18</v>
      </c>
      <c r="H390" s="63" t="s">
        <v>323</v>
      </c>
      <c r="I390" s="69">
        <v>12</v>
      </c>
      <c r="J390" s="68">
        <v>18</v>
      </c>
      <c r="K390" s="63" t="s">
        <v>323</v>
      </c>
      <c r="L390" s="69">
        <v>12</v>
      </c>
    </row>
    <row r="391" spans="1:12">
      <c r="A391" s="68">
        <v>3</v>
      </c>
      <c r="B391" s="63" t="s">
        <v>372</v>
      </c>
      <c r="C391" s="68">
        <v>15</v>
      </c>
      <c r="D391" s="68">
        <v>8</v>
      </c>
      <c r="E391" s="68">
        <v>1</v>
      </c>
      <c r="F391" s="68">
        <v>6</v>
      </c>
      <c r="G391" s="68">
        <v>17</v>
      </c>
      <c r="H391" s="63" t="s">
        <v>323</v>
      </c>
      <c r="I391" s="69">
        <v>13</v>
      </c>
      <c r="J391" s="68">
        <v>17</v>
      </c>
      <c r="K391" s="63" t="s">
        <v>323</v>
      </c>
      <c r="L391" s="69">
        <v>13</v>
      </c>
    </row>
    <row r="392" spans="1:12">
      <c r="A392" s="68">
        <v>4</v>
      </c>
      <c r="B392" s="63" t="s">
        <v>550</v>
      </c>
      <c r="C392" s="68">
        <v>15</v>
      </c>
      <c r="D392" s="68">
        <v>7</v>
      </c>
      <c r="E392" s="68">
        <v>1</v>
      </c>
      <c r="F392" s="68">
        <v>7</v>
      </c>
      <c r="G392" s="68">
        <v>15</v>
      </c>
      <c r="H392" s="63" t="s">
        <v>323</v>
      </c>
      <c r="I392" s="69">
        <v>15</v>
      </c>
      <c r="J392" s="68">
        <v>15</v>
      </c>
      <c r="K392" s="63" t="s">
        <v>323</v>
      </c>
      <c r="L392" s="69">
        <v>15</v>
      </c>
    </row>
    <row r="393" spans="1:12">
      <c r="A393" s="68">
        <v>5</v>
      </c>
      <c r="B393" s="63" t="s">
        <v>555</v>
      </c>
      <c r="C393" s="68">
        <v>15</v>
      </c>
      <c r="D393" s="68">
        <v>4</v>
      </c>
      <c r="E393" s="68">
        <v>0</v>
      </c>
      <c r="F393" s="68">
        <v>11</v>
      </c>
      <c r="G393" s="68">
        <v>8</v>
      </c>
      <c r="H393" s="63" t="s">
        <v>323</v>
      </c>
      <c r="I393" s="69">
        <v>22</v>
      </c>
      <c r="J393" s="68">
        <v>8</v>
      </c>
      <c r="K393" s="63" t="s">
        <v>323</v>
      </c>
      <c r="L393" s="69">
        <v>22</v>
      </c>
    </row>
    <row r="394" spans="1:12">
      <c r="A394" s="68">
        <v>6</v>
      </c>
      <c r="B394" s="63" t="s">
        <v>579</v>
      </c>
      <c r="C394" s="68">
        <v>15</v>
      </c>
      <c r="D394" s="68">
        <v>4</v>
      </c>
      <c r="E394" s="68">
        <v>0</v>
      </c>
      <c r="F394" s="68">
        <v>11</v>
      </c>
      <c r="G394" s="68">
        <v>8</v>
      </c>
      <c r="H394" s="63" t="s">
        <v>323</v>
      </c>
      <c r="I394" s="69">
        <v>22</v>
      </c>
      <c r="J394" s="68">
        <v>8</v>
      </c>
      <c r="K394" s="63" t="s">
        <v>323</v>
      </c>
      <c r="L394" s="69">
        <v>22</v>
      </c>
    </row>
    <row r="396" spans="1:12">
      <c r="A396" s="65" t="s">
        <v>653</v>
      </c>
    </row>
    <row r="397" spans="1:12">
      <c r="C397" s="66" t="s">
        <v>316</v>
      </c>
      <c r="D397" s="66" t="s">
        <v>317</v>
      </c>
      <c r="E397" s="66" t="s">
        <v>318</v>
      </c>
      <c r="F397" s="66" t="s">
        <v>319</v>
      </c>
      <c r="H397" s="67" t="s">
        <v>320</v>
      </c>
      <c r="K397" s="67" t="s">
        <v>321</v>
      </c>
    </row>
    <row r="398" spans="1:12">
      <c r="A398" s="68">
        <v>1</v>
      </c>
      <c r="B398" s="63" t="s">
        <v>612</v>
      </c>
      <c r="C398" s="68">
        <v>15</v>
      </c>
      <c r="D398" s="68">
        <v>14</v>
      </c>
      <c r="E398" s="68">
        <v>0</v>
      </c>
      <c r="F398" s="68">
        <v>1</v>
      </c>
      <c r="G398" s="68">
        <v>28</v>
      </c>
      <c r="H398" s="63" t="s">
        <v>323</v>
      </c>
      <c r="I398" s="69">
        <v>2</v>
      </c>
      <c r="J398" s="68">
        <v>28</v>
      </c>
      <c r="K398" s="63" t="s">
        <v>323</v>
      </c>
      <c r="L398" s="69">
        <v>2</v>
      </c>
    </row>
    <row r="399" spans="1:12">
      <c r="A399" s="63">
        <v>2</v>
      </c>
      <c r="B399" s="63" t="s">
        <v>637</v>
      </c>
      <c r="C399" s="68">
        <v>15</v>
      </c>
      <c r="D399" s="68">
        <v>11</v>
      </c>
      <c r="E399" s="68">
        <v>0</v>
      </c>
      <c r="F399" s="68">
        <v>4</v>
      </c>
      <c r="G399" s="68">
        <v>22</v>
      </c>
      <c r="H399" s="63" t="s">
        <v>323</v>
      </c>
      <c r="I399" s="69">
        <v>8</v>
      </c>
      <c r="J399" s="68">
        <v>22</v>
      </c>
      <c r="K399" s="63" t="s">
        <v>323</v>
      </c>
      <c r="L399" s="69">
        <v>8</v>
      </c>
    </row>
    <row r="400" spans="1:12">
      <c r="A400" s="68">
        <v>3</v>
      </c>
      <c r="B400" s="63" t="s">
        <v>567</v>
      </c>
      <c r="C400" s="68">
        <v>15</v>
      </c>
      <c r="D400" s="68">
        <v>9</v>
      </c>
      <c r="E400" s="68">
        <v>0</v>
      </c>
      <c r="F400" s="68">
        <v>6</v>
      </c>
      <c r="G400" s="68">
        <v>18</v>
      </c>
      <c r="H400" s="63" t="s">
        <v>323</v>
      </c>
      <c r="I400" s="69">
        <v>12</v>
      </c>
      <c r="J400" s="68">
        <v>18</v>
      </c>
      <c r="K400" s="63" t="s">
        <v>323</v>
      </c>
      <c r="L400" s="69">
        <v>12</v>
      </c>
    </row>
    <row r="401" spans="1:12">
      <c r="A401" s="63">
        <v>4</v>
      </c>
      <c r="B401" s="63" t="s">
        <v>597</v>
      </c>
      <c r="C401" s="68">
        <v>15</v>
      </c>
      <c r="D401" s="68">
        <v>5</v>
      </c>
      <c r="E401" s="68">
        <v>1</v>
      </c>
      <c r="F401" s="68">
        <v>9</v>
      </c>
      <c r="G401" s="68">
        <v>11</v>
      </c>
      <c r="H401" s="63" t="s">
        <v>323</v>
      </c>
      <c r="I401" s="69">
        <v>19</v>
      </c>
      <c r="J401" s="68">
        <v>11</v>
      </c>
      <c r="K401" s="63" t="s">
        <v>323</v>
      </c>
      <c r="L401" s="69">
        <v>19</v>
      </c>
    </row>
    <row r="402" spans="1:12">
      <c r="A402" s="68">
        <v>5</v>
      </c>
      <c r="B402" s="63" t="s">
        <v>593</v>
      </c>
      <c r="C402" s="68">
        <v>15</v>
      </c>
      <c r="D402" s="68">
        <v>3</v>
      </c>
      <c r="E402" s="68">
        <v>1</v>
      </c>
      <c r="F402" s="68">
        <v>11</v>
      </c>
      <c r="G402" s="68">
        <v>7</v>
      </c>
      <c r="H402" s="63" t="s">
        <v>323</v>
      </c>
      <c r="I402" s="69">
        <v>23</v>
      </c>
      <c r="J402" s="68">
        <v>7</v>
      </c>
      <c r="K402" s="63" t="s">
        <v>323</v>
      </c>
      <c r="L402" s="69">
        <v>23</v>
      </c>
    </row>
    <row r="403" spans="1:12">
      <c r="A403" s="63">
        <v>6</v>
      </c>
      <c r="B403" s="63" t="s">
        <v>654</v>
      </c>
      <c r="C403" s="68">
        <v>15</v>
      </c>
      <c r="D403" s="68">
        <v>2</v>
      </c>
      <c r="E403" s="68">
        <v>0</v>
      </c>
      <c r="F403" s="68">
        <v>13</v>
      </c>
      <c r="G403" s="68">
        <v>4</v>
      </c>
      <c r="H403" s="63" t="s">
        <v>323</v>
      </c>
      <c r="I403" s="69">
        <v>26</v>
      </c>
      <c r="J403" s="68">
        <v>4</v>
      </c>
      <c r="K403" s="63" t="s">
        <v>323</v>
      </c>
      <c r="L403" s="69">
        <v>26</v>
      </c>
    </row>
    <row r="405" spans="1:12">
      <c r="A405" s="65" t="s">
        <v>655</v>
      </c>
    </row>
    <row r="406" spans="1:12">
      <c r="C406" s="66" t="s">
        <v>316</v>
      </c>
      <c r="D406" s="66" t="s">
        <v>317</v>
      </c>
      <c r="E406" s="66" t="s">
        <v>318</v>
      </c>
      <c r="F406" s="66" t="s">
        <v>319</v>
      </c>
      <c r="H406" s="67" t="s">
        <v>320</v>
      </c>
      <c r="K406" s="67" t="s">
        <v>321</v>
      </c>
    </row>
    <row r="407" spans="1:12">
      <c r="A407" s="68">
        <v>1</v>
      </c>
      <c r="B407" s="63" t="s">
        <v>600</v>
      </c>
      <c r="C407" s="68">
        <v>12</v>
      </c>
      <c r="D407" s="68">
        <v>10</v>
      </c>
      <c r="E407" s="68">
        <v>0</v>
      </c>
      <c r="F407" s="68">
        <v>2</v>
      </c>
      <c r="G407" s="68">
        <v>20</v>
      </c>
      <c r="H407" s="63" t="s">
        <v>323</v>
      </c>
      <c r="I407" s="69">
        <v>4</v>
      </c>
      <c r="J407" s="68">
        <v>20</v>
      </c>
      <c r="K407" s="63" t="s">
        <v>323</v>
      </c>
      <c r="L407" s="69">
        <v>4</v>
      </c>
    </row>
    <row r="408" spans="1:12">
      <c r="A408" s="68">
        <v>2</v>
      </c>
      <c r="B408" s="63" t="s">
        <v>584</v>
      </c>
      <c r="C408" s="68">
        <v>12</v>
      </c>
      <c r="D408" s="68">
        <v>7</v>
      </c>
      <c r="E408" s="68">
        <v>0</v>
      </c>
      <c r="F408" s="68">
        <v>5</v>
      </c>
      <c r="G408" s="68">
        <v>14</v>
      </c>
      <c r="H408" s="63" t="s">
        <v>323</v>
      </c>
      <c r="I408" s="69">
        <v>10</v>
      </c>
      <c r="J408" s="68">
        <v>14</v>
      </c>
      <c r="K408" s="63" t="s">
        <v>323</v>
      </c>
      <c r="L408" s="69">
        <v>10</v>
      </c>
    </row>
    <row r="409" spans="1:12">
      <c r="A409" s="68">
        <v>3</v>
      </c>
      <c r="B409" s="63" t="s">
        <v>583</v>
      </c>
      <c r="C409" s="68">
        <v>12</v>
      </c>
      <c r="D409" s="68">
        <v>5</v>
      </c>
      <c r="E409" s="68">
        <v>1</v>
      </c>
      <c r="F409" s="68">
        <v>6</v>
      </c>
      <c r="G409" s="68">
        <v>11</v>
      </c>
      <c r="H409" s="63" t="s">
        <v>323</v>
      </c>
      <c r="I409" s="69">
        <v>13</v>
      </c>
      <c r="J409" s="68">
        <v>11</v>
      </c>
      <c r="K409" s="63" t="s">
        <v>323</v>
      </c>
      <c r="L409" s="69">
        <v>13</v>
      </c>
    </row>
    <row r="410" spans="1:12">
      <c r="A410" s="63">
        <v>4</v>
      </c>
      <c r="B410" s="63" t="s">
        <v>554</v>
      </c>
      <c r="C410" s="68">
        <v>12</v>
      </c>
      <c r="D410" s="68">
        <v>4</v>
      </c>
      <c r="E410" s="68">
        <v>1</v>
      </c>
      <c r="F410" s="68">
        <v>7</v>
      </c>
      <c r="G410" s="68">
        <v>9</v>
      </c>
      <c r="H410" s="63" t="s">
        <v>323</v>
      </c>
      <c r="I410" s="69">
        <v>15</v>
      </c>
      <c r="J410" s="68">
        <v>9</v>
      </c>
      <c r="K410" s="63" t="s">
        <v>323</v>
      </c>
      <c r="L410" s="69">
        <v>15</v>
      </c>
    </row>
    <row r="411" spans="1:12">
      <c r="A411" s="68">
        <v>5</v>
      </c>
      <c r="B411" s="63" t="s">
        <v>645</v>
      </c>
      <c r="C411" s="68">
        <v>12</v>
      </c>
      <c r="D411" s="68">
        <v>3</v>
      </c>
      <c r="E411" s="68">
        <v>0</v>
      </c>
      <c r="F411" s="68">
        <v>9</v>
      </c>
      <c r="G411" s="68">
        <v>6</v>
      </c>
      <c r="H411" s="63" t="s">
        <v>323</v>
      </c>
      <c r="I411" s="69">
        <v>18</v>
      </c>
      <c r="J411" s="68">
        <v>6</v>
      </c>
      <c r="K411" s="63" t="s">
        <v>323</v>
      </c>
      <c r="L411" s="69">
        <v>18</v>
      </c>
    </row>
    <row r="413" spans="1:12">
      <c r="A413" s="65" t="s">
        <v>656</v>
      </c>
    </row>
    <row r="414" spans="1:12">
      <c r="C414" s="66" t="s">
        <v>316</v>
      </c>
      <c r="D414" s="66" t="s">
        <v>317</v>
      </c>
      <c r="E414" s="66" t="s">
        <v>318</v>
      </c>
      <c r="F414" s="66" t="s">
        <v>319</v>
      </c>
      <c r="H414" s="67" t="s">
        <v>320</v>
      </c>
      <c r="K414" s="67" t="s">
        <v>321</v>
      </c>
    </row>
    <row r="416" spans="1:12">
      <c r="A416" s="65" t="s">
        <v>657</v>
      </c>
    </row>
    <row r="417" spans="1:11">
      <c r="C417" s="66" t="s">
        <v>316</v>
      </c>
      <c r="D417" s="66" t="s">
        <v>317</v>
      </c>
      <c r="E417" s="66" t="s">
        <v>318</v>
      </c>
      <c r="F417" s="66" t="s">
        <v>319</v>
      </c>
      <c r="H417" s="67" t="s">
        <v>320</v>
      </c>
      <c r="K417" s="67" t="s">
        <v>321</v>
      </c>
    </row>
    <row r="419" spans="1:11">
      <c r="A419" s="63" t="s">
        <v>1677</v>
      </c>
    </row>
    <row r="420" spans="1:11">
      <c r="C420" s="63" t="s">
        <v>316</v>
      </c>
      <c r="D420" s="63" t="s">
        <v>317</v>
      </c>
      <c r="E420" s="63" t="s">
        <v>318</v>
      </c>
      <c r="F420" s="63" t="s">
        <v>319</v>
      </c>
      <c r="H420" s="63" t="s">
        <v>320</v>
      </c>
      <c r="K420" s="63" t="s">
        <v>321</v>
      </c>
    </row>
    <row r="422" spans="1:11">
      <c r="A422" s="63" t="s">
        <v>1678</v>
      </c>
    </row>
    <row r="423" spans="1:11">
      <c r="C423" s="63" t="s">
        <v>316</v>
      </c>
      <c r="D423" s="63" t="s">
        <v>317</v>
      </c>
      <c r="E423" s="63" t="s">
        <v>318</v>
      </c>
      <c r="F423" s="63" t="s">
        <v>319</v>
      </c>
      <c r="H423" s="63" t="s">
        <v>320</v>
      </c>
      <c r="K423" s="63" t="s">
        <v>321</v>
      </c>
    </row>
    <row r="425" spans="1:11">
      <c r="A425" s="63" t="s">
        <v>1679</v>
      </c>
    </row>
    <row r="426" spans="1:11">
      <c r="C426" s="63" t="s">
        <v>316</v>
      </c>
      <c r="D426" s="63" t="s">
        <v>317</v>
      </c>
      <c r="E426" s="63" t="s">
        <v>318</v>
      </c>
      <c r="F426" s="63" t="s">
        <v>319</v>
      </c>
      <c r="H426" s="63" t="s">
        <v>320</v>
      </c>
      <c r="K426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7812-FAA3-426C-BA43-C4D1D0FE49C0}">
  <sheetPr>
    <tabColor rgb="FFFFFFCC"/>
  </sheetPr>
  <dimension ref="A1:L356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668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669</v>
      </c>
      <c r="C7" s="68">
        <v>20</v>
      </c>
      <c r="D7" s="68">
        <v>15</v>
      </c>
      <c r="E7" s="68">
        <v>1</v>
      </c>
      <c r="F7" s="68">
        <v>4</v>
      </c>
      <c r="G7" s="68">
        <v>599</v>
      </c>
      <c r="H7" s="63" t="s">
        <v>323</v>
      </c>
      <c r="I7" s="69">
        <v>503</v>
      </c>
      <c r="J7" s="68">
        <v>31</v>
      </c>
      <c r="K7" s="63" t="s">
        <v>323</v>
      </c>
      <c r="L7" s="69">
        <v>9</v>
      </c>
    </row>
    <row r="8" spans="1:12">
      <c r="A8" s="68">
        <v>2</v>
      </c>
      <c r="B8" s="63" t="s">
        <v>670</v>
      </c>
      <c r="C8" s="68">
        <v>20</v>
      </c>
      <c r="D8" s="68">
        <v>12</v>
      </c>
      <c r="E8" s="68">
        <v>4</v>
      </c>
      <c r="F8" s="68">
        <v>4</v>
      </c>
      <c r="G8" s="68">
        <v>631</v>
      </c>
      <c r="H8" s="63" t="s">
        <v>323</v>
      </c>
      <c r="I8" s="69">
        <v>560</v>
      </c>
      <c r="J8" s="68">
        <v>28</v>
      </c>
      <c r="K8" s="63" t="s">
        <v>323</v>
      </c>
      <c r="L8" s="69">
        <v>12</v>
      </c>
    </row>
    <row r="9" spans="1:12">
      <c r="A9" s="68">
        <v>3</v>
      </c>
      <c r="B9" s="63" t="s">
        <v>671</v>
      </c>
      <c r="C9" s="68">
        <v>20</v>
      </c>
      <c r="D9" s="68">
        <v>12</v>
      </c>
      <c r="E9" s="68">
        <v>0</v>
      </c>
      <c r="F9" s="68">
        <v>8</v>
      </c>
      <c r="G9" s="68">
        <v>557</v>
      </c>
      <c r="H9" s="63" t="s">
        <v>323</v>
      </c>
      <c r="I9" s="69">
        <v>525</v>
      </c>
      <c r="J9" s="68">
        <v>24</v>
      </c>
      <c r="K9" s="63" t="s">
        <v>323</v>
      </c>
      <c r="L9" s="69">
        <v>16</v>
      </c>
    </row>
    <row r="10" spans="1:12">
      <c r="A10" s="68">
        <v>4</v>
      </c>
      <c r="B10" s="63" t="s">
        <v>424</v>
      </c>
      <c r="C10" s="68">
        <v>20</v>
      </c>
      <c r="D10" s="68">
        <v>10</v>
      </c>
      <c r="E10" s="68">
        <v>2</v>
      </c>
      <c r="F10" s="68">
        <v>8</v>
      </c>
      <c r="G10" s="68">
        <v>614</v>
      </c>
      <c r="H10" s="63" t="s">
        <v>323</v>
      </c>
      <c r="I10" s="69">
        <v>609</v>
      </c>
      <c r="J10" s="68">
        <v>22</v>
      </c>
      <c r="K10" s="63" t="s">
        <v>323</v>
      </c>
      <c r="L10" s="69">
        <v>18</v>
      </c>
    </row>
    <row r="11" spans="1:12">
      <c r="A11" s="68">
        <v>5</v>
      </c>
      <c r="B11" s="63" t="s">
        <v>426</v>
      </c>
      <c r="C11" s="68">
        <v>20</v>
      </c>
      <c r="D11" s="68">
        <v>10</v>
      </c>
      <c r="E11" s="68">
        <v>1</v>
      </c>
      <c r="F11" s="68">
        <v>9</v>
      </c>
      <c r="G11" s="68">
        <v>582</v>
      </c>
      <c r="H11" s="63" t="s">
        <v>323</v>
      </c>
      <c r="I11" s="69">
        <v>576</v>
      </c>
      <c r="J11" s="68">
        <v>21</v>
      </c>
      <c r="K11" s="63" t="s">
        <v>323</v>
      </c>
      <c r="L11" s="69">
        <v>19</v>
      </c>
    </row>
    <row r="12" spans="1:12">
      <c r="A12" s="68">
        <v>6</v>
      </c>
      <c r="B12" s="63" t="s">
        <v>610</v>
      </c>
      <c r="C12" s="68">
        <v>20</v>
      </c>
      <c r="D12" s="68">
        <v>8</v>
      </c>
      <c r="E12" s="68">
        <v>4</v>
      </c>
      <c r="F12" s="68">
        <v>8</v>
      </c>
      <c r="G12" s="68">
        <v>541</v>
      </c>
      <c r="H12" s="63" t="s">
        <v>323</v>
      </c>
      <c r="I12" s="69">
        <v>573</v>
      </c>
      <c r="J12" s="68">
        <v>20</v>
      </c>
      <c r="K12" s="63" t="s">
        <v>323</v>
      </c>
      <c r="L12" s="69">
        <v>20</v>
      </c>
    </row>
    <row r="13" spans="1:12">
      <c r="A13" s="68">
        <v>7</v>
      </c>
      <c r="B13" s="63" t="s">
        <v>674</v>
      </c>
      <c r="C13" s="68">
        <v>20</v>
      </c>
      <c r="D13" s="68">
        <v>9</v>
      </c>
      <c r="E13" s="68">
        <v>1</v>
      </c>
      <c r="F13" s="68">
        <v>10</v>
      </c>
      <c r="G13" s="68">
        <v>523</v>
      </c>
      <c r="H13" s="63" t="s">
        <v>323</v>
      </c>
      <c r="I13" s="69">
        <v>548</v>
      </c>
      <c r="J13" s="68">
        <v>19</v>
      </c>
      <c r="K13" s="63" t="s">
        <v>323</v>
      </c>
      <c r="L13" s="69">
        <v>21</v>
      </c>
    </row>
    <row r="14" spans="1:12">
      <c r="A14" s="68">
        <v>8</v>
      </c>
      <c r="B14" s="63" t="s">
        <v>672</v>
      </c>
      <c r="C14" s="68">
        <v>20</v>
      </c>
      <c r="D14" s="68">
        <v>7</v>
      </c>
      <c r="E14" s="68">
        <v>2</v>
      </c>
      <c r="F14" s="68">
        <v>11</v>
      </c>
      <c r="G14" s="68">
        <v>528</v>
      </c>
      <c r="H14" s="63" t="s">
        <v>323</v>
      </c>
      <c r="I14" s="69">
        <v>551</v>
      </c>
      <c r="J14" s="68">
        <v>16</v>
      </c>
      <c r="K14" s="63" t="s">
        <v>323</v>
      </c>
      <c r="L14" s="69">
        <v>24</v>
      </c>
    </row>
    <row r="15" spans="1:12">
      <c r="A15" s="68">
        <v>9</v>
      </c>
      <c r="B15" s="63" t="s">
        <v>416</v>
      </c>
      <c r="C15" s="68">
        <v>20</v>
      </c>
      <c r="D15" s="68">
        <v>7</v>
      </c>
      <c r="E15" s="68">
        <v>1</v>
      </c>
      <c r="F15" s="68">
        <v>12</v>
      </c>
      <c r="G15" s="68">
        <v>565</v>
      </c>
      <c r="H15" s="63" t="s">
        <v>323</v>
      </c>
      <c r="I15" s="69">
        <v>578</v>
      </c>
      <c r="J15" s="68">
        <v>15</v>
      </c>
      <c r="K15" s="63" t="s">
        <v>323</v>
      </c>
      <c r="L15" s="69">
        <v>25</v>
      </c>
    </row>
    <row r="16" spans="1:12">
      <c r="A16" s="68">
        <v>10</v>
      </c>
      <c r="B16" s="63" t="s">
        <v>673</v>
      </c>
      <c r="C16" s="68">
        <v>20</v>
      </c>
      <c r="D16" s="68">
        <v>7</v>
      </c>
      <c r="E16" s="68">
        <v>1</v>
      </c>
      <c r="F16" s="68">
        <v>12</v>
      </c>
      <c r="G16" s="68">
        <v>556</v>
      </c>
      <c r="H16" s="63" t="s">
        <v>323</v>
      </c>
      <c r="I16" s="69">
        <v>590</v>
      </c>
      <c r="J16" s="68">
        <v>15</v>
      </c>
      <c r="K16" s="63" t="s">
        <v>323</v>
      </c>
      <c r="L16" s="69">
        <v>25</v>
      </c>
    </row>
    <row r="17" spans="1:12">
      <c r="A17" s="68">
        <v>11</v>
      </c>
      <c r="B17" s="63" t="s">
        <v>675</v>
      </c>
      <c r="C17" s="68">
        <v>20</v>
      </c>
      <c r="D17" s="68">
        <v>4</v>
      </c>
      <c r="E17" s="68">
        <v>1</v>
      </c>
      <c r="F17" s="68">
        <v>15</v>
      </c>
      <c r="G17" s="68">
        <v>482</v>
      </c>
      <c r="H17" s="63" t="s">
        <v>323</v>
      </c>
      <c r="I17" s="69">
        <v>565</v>
      </c>
      <c r="J17" s="68">
        <v>9</v>
      </c>
      <c r="K17" s="63" t="s">
        <v>323</v>
      </c>
      <c r="L17" s="69">
        <v>31</v>
      </c>
    </row>
    <row r="19" spans="1:12">
      <c r="A19" s="65" t="s">
        <v>556</v>
      </c>
    </row>
    <row r="20" spans="1:12">
      <c r="C20" s="66" t="s">
        <v>316</v>
      </c>
      <c r="D20" s="66" t="s">
        <v>317</v>
      </c>
      <c r="E20" s="66" t="s">
        <v>318</v>
      </c>
      <c r="F20" s="66" t="s">
        <v>319</v>
      </c>
      <c r="H20" s="67" t="s">
        <v>320</v>
      </c>
      <c r="K20" s="67" t="s">
        <v>321</v>
      </c>
    </row>
    <row r="21" spans="1:12">
      <c r="A21" s="68">
        <v>1</v>
      </c>
      <c r="B21" s="63" t="s">
        <v>676</v>
      </c>
      <c r="C21" s="68">
        <v>18</v>
      </c>
      <c r="D21" s="68">
        <v>15</v>
      </c>
      <c r="E21" s="68">
        <v>1</v>
      </c>
      <c r="F21" s="68">
        <v>2</v>
      </c>
      <c r="G21" s="68">
        <v>550</v>
      </c>
      <c r="H21" s="63" t="s">
        <v>323</v>
      </c>
      <c r="I21" s="69">
        <v>470</v>
      </c>
      <c r="J21" s="68">
        <v>31</v>
      </c>
      <c r="K21" s="63" t="s">
        <v>323</v>
      </c>
      <c r="L21" s="69">
        <v>5</v>
      </c>
    </row>
    <row r="22" spans="1:12">
      <c r="A22" s="68">
        <v>2</v>
      </c>
      <c r="B22" s="63" t="s">
        <v>677</v>
      </c>
      <c r="C22" s="68">
        <v>18</v>
      </c>
      <c r="D22" s="68">
        <v>10</v>
      </c>
      <c r="E22" s="68">
        <v>4</v>
      </c>
      <c r="F22" s="68">
        <v>4</v>
      </c>
      <c r="G22" s="68">
        <v>529</v>
      </c>
      <c r="H22" s="63" t="s">
        <v>323</v>
      </c>
      <c r="I22" s="69">
        <v>468</v>
      </c>
      <c r="J22" s="68">
        <v>24</v>
      </c>
      <c r="K22" s="63" t="s">
        <v>323</v>
      </c>
      <c r="L22" s="69">
        <v>12</v>
      </c>
    </row>
    <row r="23" spans="1:12">
      <c r="A23" s="68">
        <v>3</v>
      </c>
      <c r="B23" s="63" t="s">
        <v>682</v>
      </c>
      <c r="C23" s="68">
        <v>18</v>
      </c>
      <c r="D23" s="68">
        <v>10</v>
      </c>
      <c r="E23" s="68">
        <v>1</v>
      </c>
      <c r="F23" s="68">
        <v>7</v>
      </c>
      <c r="G23" s="68">
        <v>472</v>
      </c>
      <c r="H23" s="63" t="s">
        <v>323</v>
      </c>
      <c r="I23" s="69">
        <v>476</v>
      </c>
      <c r="J23" s="68">
        <v>21</v>
      </c>
      <c r="K23" s="63" t="s">
        <v>323</v>
      </c>
      <c r="L23" s="69">
        <v>15</v>
      </c>
    </row>
    <row r="24" spans="1:12">
      <c r="A24" s="68">
        <v>4</v>
      </c>
      <c r="B24" s="63" t="s">
        <v>678</v>
      </c>
      <c r="C24" s="68">
        <v>18</v>
      </c>
      <c r="D24" s="68">
        <v>9</v>
      </c>
      <c r="E24" s="68">
        <v>2</v>
      </c>
      <c r="F24" s="68">
        <v>7</v>
      </c>
      <c r="G24" s="68">
        <v>467</v>
      </c>
      <c r="H24" s="63" t="s">
        <v>323</v>
      </c>
      <c r="I24" s="69">
        <v>430</v>
      </c>
      <c r="J24" s="68">
        <v>20</v>
      </c>
      <c r="K24" s="63" t="s">
        <v>323</v>
      </c>
      <c r="L24" s="69">
        <v>16</v>
      </c>
    </row>
    <row r="25" spans="1:12">
      <c r="A25" s="68">
        <v>5</v>
      </c>
      <c r="B25" s="63" t="s">
        <v>681</v>
      </c>
      <c r="C25" s="68">
        <v>18</v>
      </c>
      <c r="D25" s="68">
        <v>9</v>
      </c>
      <c r="E25" s="68">
        <v>1</v>
      </c>
      <c r="F25" s="68">
        <v>8</v>
      </c>
      <c r="G25" s="68">
        <v>504</v>
      </c>
      <c r="H25" s="63" t="s">
        <v>323</v>
      </c>
      <c r="I25" s="69">
        <v>496</v>
      </c>
      <c r="J25" s="68">
        <v>19</v>
      </c>
      <c r="K25" s="63" t="s">
        <v>323</v>
      </c>
      <c r="L25" s="69">
        <v>17</v>
      </c>
    </row>
    <row r="26" spans="1:12">
      <c r="A26" s="68">
        <v>6</v>
      </c>
      <c r="B26" s="63" t="s">
        <v>680</v>
      </c>
      <c r="C26" s="68">
        <v>18</v>
      </c>
      <c r="D26" s="68">
        <v>9</v>
      </c>
      <c r="E26" s="68">
        <v>0</v>
      </c>
      <c r="F26" s="68">
        <v>9</v>
      </c>
      <c r="G26" s="68">
        <v>515</v>
      </c>
      <c r="H26" s="63" t="s">
        <v>323</v>
      </c>
      <c r="I26" s="69">
        <v>497</v>
      </c>
      <c r="J26" s="68">
        <v>18</v>
      </c>
      <c r="K26" s="63" t="s">
        <v>323</v>
      </c>
      <c r="L26" s="69">
        <v>18</v>
      </c>
    </row>
    <row r="27" spans="1:12">
      <c r="A27" s="68">
        <v>7</v>
      </c>
      <c r="B27" s="63" t="s">
        <v>601</v>
      </c>
      <c r="C27" s="68">
        <v>18</v>
      </c>
      <c r="D27" s="68">
        <v>6</v>
      </c>
      <c r="E27" s="68">
        <v>1</v>
      </c>
      <c r="F27" s="68">
        <v>11</v>
      </c>
      <c r="G27" s="68">
        <v>473</v>
      </c>
      <c r="H27" s="63" t="s">
        <v>323</v>
      </c>
      <c r="I27" s="69">
        <v>514</v>
      </c>
      <c r="J27" s="68">
        <v>13</v>
      </c>
      <c r="K27" s="63" t="s">
        <v>323</v>
      </c>
      <c r="L27" s="69">
        <v>23</v>
      </c>
    </row>
    <row r="28" spans="1:12">
      <c r="A28" s="68">
        <v>8</v>
      </c>
      <c r="B28" s="63" t="s">
        <v>683</v>
      </c>
      <c r="C28" s="68">
        <v>18</v>
      </c>
      <c r="D28" s="68">
        <v>5</v>
      </c>
      <c r="E28" s="68">
        <v>3</v>
      </c>
      <c r="F28" s="68">
        <v>10</v>
      </c>
      <c r="G28" s="68">
        <v>476</v>
      </c>
      <c r="H28" s="63" t="s">
        <v>323</v>
      </c>
      <c r="I28" s="69">
        <v>537</v>
      </c>
      <c r="J28" s="68">
        <v>13</v>
      </c>
      <c r="K28" s="63" t="s">
        <v>323</v>
      </c>
      <c r="L28" s="69">
        <v>23</v>
      </c>
    </row>
    <row r="29" spans="1:12">
      <c r="A29" s="68">
        <v>9</v>
      </c>
      <c r="B29" s="63" t="s">
        <v>679</v>
      </c>
      <c r="C29" s="68">
        <v>18</v>
      </c>
      <c r="D29" s="68">
        <v>5</v>
      </c>
      <c r="E29" s="68">
        <v>1</v>
      </c>
      <c r="F29" s="68">
        <v>12</v>
      </c>
      <c r="G29" s="68">
        <v>486</v>
      </c>
      <c r="H29" s="63" t="s">
        <v>323</v>
      </c>
      <c r="I29" s="69">
        <v>521</v>
      </c>
      <c r="J29" s="68">
        <v>11</v>
      </c>
      <c r="K29" s="63" t="s">
        <v>323</v>
      </c>
      <c r="L29" s="69">
        <v>25</v>
      </c>
    </row>
    <row r="30" spans="1:12">
      <c r="A30" s="68">
        <v>10</v>
      </c>
      <c r="B30" s="63" t="s">
        <v>684</v>
      </c>
      <c r="C30" s="68">
        <v>18</v>
      </c>
      <c r="D30" s="68">
        <v>5</v>
      </c>
      <c r="E30" s="68">
        <v>0</v>
      </c>
      <c r="F30" s="68">
        <v>13</v>
      </c>
      <c r="G30" s="68">
        <v>432</v>
      </c>
      <c r="H30" s="63" t="s">
        <v>323</v>
      </c>
      <c r="I30" s="69">
        <v>495</v>
      </c>
      <c r="J30" s="68">
        <v>10</v>
      </c>
      <c r="K30" s="63" t="s">
        <v>323</v>
      </c>
      <c r="L30" s="69">
        <v>26</v>
      </c>
    </row>
    <row r="32" spans="1:12">
      <c r="A32" s="65" t="s">
        <v>565</v>
      </c>
    </row>
    <row r="33" spans="1:12">
      <c r="C33" s="66" t="s">
        <v>316</v>
      </c>
      <c r="D33" s="66" t="s">
        <v>317</v>
      </c>
      <c r="E33" s="66" t="s">
        <v>318</v>
      </c>
      <c r="F33" s="66" t="s">
        <v>319</v>
      </c>
      <c r="H33" s="67" t="s">
        <v>320</v>
      </c>
      <c r="K33" s="67" t="s">
        <v>321</v>
      </c>
    </row>
    <row r="34" spans="1:12">
      <c r="A34" s="68">
        <v>1</v>
      </c>
      <c r="B34" s="63" t="s">
        <v>608</v>
      </c>
      <c r="C34" s="68">
        <v>20</v>
      </c>
      <c r="D34" s="68">
        <v>15</v>
      </c>
      <c r="E34" s="68">
        <v>2</v>
      </c>
      <c r="F34" s="68">
        <v>3</v>
      </c>
      <c r="G34" s="68">
        <v>563</v>
      </c>
      <c r="H34" s="63" t="s">
        <v>323</v>
      </c>
      <c r="I34" s="69">
        <v>475</v>
      </c>
      <c r="J34" s="68">
        <v>32</v>
      </c>
      <c r="K34" s="63" t="s">
        <v>323</v>
      </c>
      <c r="L34" s="69">
        <v>8</v>
      </c>
    </row>
    <row r="35" spans="1:12">
      <c r="A35" s="68">
        <v>2</v>
      </c>
      <c r="B35" s="63" t="s">
        <v>685</v>
      </c>
      <c r="C35" s="68">
        <v>20</v>
      </c>
      <c r="D35" s="68">
        <v>15</v>
      </c>
      <c r="E35" s="68">
        <v>1</v>
      </c>
      <c r="F35" s="68">
        <v>4</v>
      </c>
      <c r="G35" s="68">
        <v>530</v>
      </c>
      <c r="H35" s="63" t="s">
        <v>323</v>
      </c>
      <c r="I35" s="69">
        <v>470</v>
      </c>
      <c r="J35" s="68">
        <v>31</v>
      </c>
      <c r="K35" s="63" t="s">
        <v>323</v>
      </c>
      <c r="L35" s="69">
        <v>9</v>
      </c>
    </row>
    <row r="36" spans="1:12">
      <c r="A36" s="68">
        <v>3</v>
      </c>
      <c r="B36" s="63" t="s">
        <v>609</v>
      </c>
      <c r="C36" s="68">
        <v>20</v>
      </c>
      <c r="D36" s="68">
        <v>13</v>
      </c>
      <c r="E36" s="68">
        <v>2</v>
      </c>
      <c r="F36" s="68">
        <v>5</v>
      </c>
      <c r="G36" s="68">
        <v>567</v>
      </c>
      <c r="H36" s="63" t="s">
        <v>323</v>
      </c>
      <c r="I36" s="69">
        <v>488</v>
      </c>
      <c r="J36" s="68">
        <v>28</v>
      </c>
      <c r="K36" s="63" t="s">
        <v>323</v>
      </c>
      <c r="L36" s="69">
        <v>12</v>
      </c>
    </row>
    <row r="37" spans="1:12">
      <c r="A37" s="68">
        <v>4</v>
      </c>
      <c r="B37" s="63" t="s">
        <v>686</v>
      </c>
      <c r="C37" s="68">
        <v>20</v>
      </c>
      <c r="D37" s="68">
        <v>12</v>
      </c>
      <c r="E37" s="68">
        <v>0</v>
      </c>
      <c r="F37" s="68">
        <v>8</v>
      </c>
      <c r="G37" s="68">
        <v>587</v>
      </c>
      <c r="H37" s="63" t="s">
        <v>323</v>
      </c>
      <c r="I37" s="69">
        <v>510</v>
      </c>
      <c r="J37" s="68">
        <v>24</v>
      </c>
      <c r="K37" s="63" t="s">
        <v>323</v>
      </c>
      <c r="L37" s="69">
        <v>16</v>
      </c>
    </row>
    <row r="38" spans="1:12">
      <c r="A38" s="68">
        <v>5</v>
      </c>
      <c r="B38" s="63" t="s">
        <v>687</v>
      </c>
      <c r="C38" s="68">
        <v>20</v>
      </c>
      <c r="D38" s="68">
        <v>11</v>
      </c>
      <c r="E38" s="68">
        <v>1</v>
      </c>
      <c r="F38" s="68">
        <v>8</v>
      </c>
      <c r="G38" s="68">
        <v>598</v>
      </c>
      <c r="H38" s="63" t="s">
        <v>323</v>
      </c>
      <c r="I38" s="69">
        <v>512</v>
      </c>
      <c r="J38" s="68">
        <v>23</v>
      </c>
      <c r="K38" s="63" t="s">
        <v>323</v>
      </c>
      <c r="L38" s="69">
        <v>17</v>
      </c>
    </row>
    <row r="39" spans="1:12">
      <c r="A39" s="68">
        <v>6</v>
      </c>
      <c r="B39" s="63" t="s">
        <v>606</v>
      </c>
      <c r="C39" s="68">
        <v>20</v>
      </c>
      <c r="D39" s="68">
        <v>9</v>
      </c>
      <c r="E39" s="68">
        <v>0</v>
      </c>
      <c r="F39" s="68">
        <v>11</v>
      </c>
      <c r="G39" s="68">
        <v>547</v>
      </c>
      <c r="H39" s="63" t="s">
        <v>323</v>
      </c>
      <c r="I39" s="69">
        <v>581</v>
      </c>
      <c r="J39" s="68">
        <v>18</v>
      </c>
      <c r="K39" s="63" t="s">
        <v>323</v>
      </c>
      <c r="L39" s="69">
        <v>22</v>
      </c>
    </row>
    <row r="40" spans="1:12">
      <c r="A40" s="68">
        <v>7</v>
      </c>
      <c r="B40" s="63" t="s">
        <v>688</v>
      </c>
      <c r="C40" s="68">
        <v>20</v>
      </c>
      <c r="D40" s="68">
        <v>8</v>
      </c>
      <c r="E40" s="68">
        <v>1</v>
      </c>
      <c r="F40" s="68">
        <v>11</v>
      </c>
      <c r="G40" s="68">
        <v>516</v>
      </c>
      <c r="H40" s="63" t="s">
        <v>323</v>
      </c>
      <c r="I40" s="69">
        <v>557</v>
      </c>
      <c r="J40" s="68">
        <v>17</v>
      </c>
      <c r="K40" s="63" t="s">
        <v>323</v>
      </c>
      <c r="L40" s="69">
        <v>23</v>
      </c>
    </row>
    <row r="41" spans="1:12">
      <c r="A41" s="68">
        <v>8</v>
      </c>
      <c r="B41" s="63" t="s">
        <v>602</v>
      </c>
      <c r="C41" s="68">
        <v>20</v>
      </c>
      <c r="D41" s="68">
        <v>8</v>
      </c>
      <c r="E41" s="68">
        <v>0</v>
      </c>
      <c r="F41" s="68">
        <v>12</v>
      </c>
      <c r="G41" s="68">
        <v>531</v>
      </c>
      <c r="H41" s="63" t="s">
        <v>323</v>
      </c>
      <c r="I41" s="69">
        <v>580</v>
      </c>
      <c r="J41" s="68">
        <v>16</v>
      </c>
      <c r="K41" s="63" t="s">
        <v>323</v>
      </c>
      <c r="L41" s="69">
        <v>24</v>
      </c>
    </row>
    <row r="42" spans="1:12">
      <c r="A42" s="68">
        <v>9</v>
      </c>
      <c r="B42" s="63" t="s">
        <v>689</v>
      </c>
      <c r="C42" s="68">
        <v>20</v>
      </c>
      <c r="D42" s="68">
        <v>6</v>
      </c>
      <c r="E42" s="68">
        <v>3</v>
      </c>
      <c r="F42" s="68">
        <v>11</v>
      </c>
      <c r="G42" s="68">
        <v>505</v>
      </c>
      <c r="H42" s="63" t="s">
        <v>323</v>
      </c>
      <c r="I42" s="69">
        <v>512</v>
      </c>
      <c r="J42" s="68">
        <v>15</v>
      </c>
      <c r="K42" s="63" t="s">
        <v>323</v>
      </c>
      <c r="L42" s="69">
        <v>25</v>
      </c>
    </row>
    <row r="43" spans="1:12">
      <c r="A43" s="68">
        <v>10</v>
      </c>
      <c r="B43" s="63" t="s">
        <v>690</v>
      </c>
      <c r="C43" s="68">
        <v>20</v>
      </c>
      <c r="D43" s="68">
        <v>6</v>
      </c>
      <c r="E43" s="68">
        <v>0</v>
      </c>
      <c r="F43" s="68">
        <v>14</v>
      </c>
      <c r="G43" s="68">
        <v>503</v>
      </c>
      <c r="H43" s="63" t="s">
        <v>323</v>
      </c>
      <c r="I43" s="69">
        <v>589</v>
      </c>
      <c r="J43" s="68">
        <v>12</v>
      </c>
      <c r="K43" s="63" t="s">
        <v>323</v>
      </c>
      <c r="L43" s="69">
        <v>28</v>
      </c>
    </row>
    <row r="44" spans="1:12">
      <c r="A44" s="68">
        <v>11</v>
      </c>
      <c r="B44" s="63" t="s">
        <v>691</v>
      </c>
      <c r="C44" s="68">
        <v>20</v>
      </c>
      <c r="D44" s="68">
        <v>2</v>
      </c>
      <c r="E44" s="68">
        <v>0</v>
      </c>
      <c r="F44" s="68">
        <v>18</v>
      </c>
      <c r="G44" s="68">
        <v>432</v>
      </c>
      <c r="H44" s="63" t="s">
        <v>323</v>
      </c>
      <c r="I44" s="69">
        <v>605</v>
      </c>
      <c r="J44" s="68">
        <v>4</v>
      </c>
      <c r="K44" s="63" t="s">
        <v>323</v>
      </c>
      <c r="L44" s="69">
        <v>36</v>
      </c>
    </row>
    <row r="46" spans="1:12">
      <c r="A46" s="65" t="s">
        <v>692</v>
      </c>
    </row>
    <row r="47" spans="1:12">
      <c r="C47" s="66" t="s">
        <v>316</v>
      </c>
      <c r="D47" s="66" t="s">
        <v>317</v>
      </c>
      <c r="E47" s="66" t="s">
        <v>318</v>
      </c>
      <c r="F47" s="66" t="s">
        <v>319</v>
      </c>
      <c r="H47" s="67" t="s">
        <v>320</v>
      </c>
      <c r="K47" s="67" t="s">
        <v>321</v>
      </c>
    </row>
    <row r="48" spans="1:12">
      <c r="A48" s="68">
        <v>1</v>
      </c>
      <c r="B48" s="63" t="s">
        <v>605</v>
      </c>
      <c r="C48" s="68">
        <v>15</v>
      </c>
      <c r="D48" s="68">
        <v>13</v>
      </c>
      <c r="E48" s="68">
        <v>1</v>
      </c>
      <c r="F48" s="68">
        <v>1</v>
      </c>
      <c r="G48" s="68">
        <v>450</v>
      </c>
      <c r="H48" s="63" t="s">
        <v>323</v>
      </c>
      <c r="I48" s="69">
        <v>360</v>
      </c>
      <c r="J48" s="68">
        <v>27</v>
      </c>
      <c r="K48" s="63" t="s">
        <v>323</v>
      </c>
      <c r="L48" s="69">
        <v>3</v>
      </c>
    </row>
    <row r="49" spans="1:12">
      <c r="A49" s="68">
        <v>2</v>
      </c>
      <c r="B49" s="63" t="s">
        <v>693</v>
      </c>
      <c r="C49" s="68">
        <v>15</v>
      </c>
      <c r="D49" s="68">
        <v>10</v>
      </c>
      <c r="E49" s="68">
        <v>1</v>
      </c>
      <c r="F49" s="68">
        <v>4</v>
      </c>
      <c r="G49" s="68">
        <v>463</v>
      </c>
      <c r="H49" s="63" t="s">
        <v>323</v>
      </c>
      <c r="I49" s="69">
        <v>398</v>
      </c>
      <c r="J49" s="68">
        <v>21</v>
      </c>
      <c r="K49" s="63" t="s">
        <v>323</v>
      </c>
      <c r="L49" s="69">
        <v>9</v>
      </c>
    </row>
    <row r="50" spans="1:12">
      <c r="A50" s="68">
        <v>3</v>
      </c>
      <c r="B50" s="63" t="s">
        <v>694</v>
      </c>
      <c r="C50" s="68">
        <v>15</v>
      </c>
      <c r="D50" s="68">
        <v>8</v>
      </c>
      <c r="E50" s="68">
        <v>1</v>
      </c>
      <c r="F50" s="68">
        <v>6</v>
      </c>
      <c r="G50" s="68">
        <v>426</v>
      </c>
      <c r="H50" s="63" t="s">
        <v>323</v>
      </c>
      <c r="I50" s="69">
        <v>411</v>
      </c>
      <c r="J50" s="68">
        <v>17</v>
      </c>
      <c r="K50" s="63" t="s">
        <v>323</v>
      </c>
      <c r="L50" s="69">
        <v>13</v>
      </c>
    </row>
    <row r="51" spans="1:12">
      <c r="A51" s="68">
        <v>4</v>
      </c>
      <c r="B51" s="63" t="s">
        <v>695</v>
      </c>
      <c r="C51" s="68">
        <v>15</v>
      </c>
      <c r="D51" s="68">
        <v>5</v>
      </c>
      <c r="E51" s="68">
        <v>1</v>
      </c>
      <c r="F51" s="68">
        <v>9</v>
      </c>
      <c r="G51" s="68">
        <v>290</v>
      </c>
      <c r="H51" s="63" t="s">
        <v>323</v>
      </c>
      <c r="I51" s="69">
        <v>336</v>
      </c>
      <c r="J51" s="68">
        <v>11</v>
      </c>
      <c r="K51" s="63" t="s">
        <v>323</v>
      </c>
      <c r="L51" s="69">
        <v>19</v>
      </c>
    </row>
    <row r="52" spans="1:12">
      <c r="A52" s="68">
        <v>5</v>
      </c>
      <c r="B52" s="63" t="s">
        <v>696</v>
      </c>
      <c r="C52" s="68">
        <v>15</v>
      </c>
      <c r="D52" s="68">
        <v>4</v>
      </c>
      <c r="E52" s="68">
        <v>0</v>
      </c>
      <c r="F52" s="68">
        <v>11</v>
      </c>
      <c r="G52" s="68">
        <v>293</v>
      </c>
      <c r="H52" s="63" t="s">
        <v>323</v>
      </c>
      <c r="I52" s="69">
        <v>349</v>
      </c>
      <c r="J52" s="68">
        <v>8</v>
      </c>
      <c r="K52" s="63" t="s">
        <v>323</v>
      </c>
      <c r="L52" s="69">
        <v>22</v>
      </c>
    </row>
    <row r="53" spans="1:12">
      <c r="A53" s="68">
        <v>6</v>
      </c>
      <c r="B53" s="63" t="s">
        <v>697</v>
      </c>
      <c r="C53" s="68">
        <v>15</v>
      </c>
      <c r="D53" s="68">
        <v>3</v>
      </c>
      <c r="E53" s="68">
        <v>0</v>
      </c>
      <c r="F53" s="68">
        <v>12</v>
      </c>
      <c r="G53" s="68">
        <v>373</v>
      </c>
      <c r="H53" s="63" t="s">
        <v>323</v>
      </c>
      <c r="I53" s="69">
        <v>441</v>
      </c>
      <c r="J53" s="68">
        <v>6</v>
      </c>
      <c r="K53" s="63" t="s">
        <v>323</v>
      </c>
      <c r="L53" s="69">
        <v>24</v>
      </c>
    </row>
    <row r="55" spans="1:12">
      <c r="A55" s="65" t="s">
        <v>698</v>
      </c>
    </row>
    <row r="56" spans="1:12">
      <c r="C56" s="66" t="s">
        <v>316</v>
      </c>
      <c r="D56" s="66" t="s">
        <v>317</v>
      </c>
      <c r="E56" s="66" t="s">
        <v>318</v>
      </c>
      <c r="F56" s="66" t="s">
        <v>319</v>
      </c>
      <c r="H56" s="67" t="s">
        <v>320</v>
      </c>
      <c r="K56" s="67" t="s">
        <v>321</v>
      </c>
    </row>
    <row r="57" spans="1:12">
      <c r="A57" s="68">
        <v>1</v>
      </c>
      <c r="B57" s="63" t="s">
        <v>699</v>
      </c>
      <c r="C57" s="68">
        <v>15</v>
      </c>
      <c r="D57" s="68">
        <v>12</v>
      </c>
      <c r="E57" s="68">
        <v>0</v>
      </c>
      <c r="F57" s="68">
        <v>3</v>
      </c>
      <c r="G57" s="68">
        <v>470</v>
      </c>
      <c r="H57" s="63" t="s">
        <v>323</v>
      </c>
      <c r="I57" s="69">
        <v>346</v>
      </c>
      <c r="J57" s="68">
        <v>24</v>
      </c>
      <c r="K57" s="63" t="s">
        <v>323</v>
      </c>
      <c r="L57" s="69">
        <v>6</v>
      </c>
    </row>
    <row r="58" spans="1:12">
      <c r="A58" s="68">
        <v>2</v>
      </c>
      <c r="B58" s="63" t="s">
        <v>700</v>
      </c>
      <c r="C58" s="68">
        <v>15</v>
      </c>
      <c r="D58" s="68">
        <v>10</v>
      </c>
      <c r="E58" s="68">
        <v>0</v>
      </c>
      <c r="F58" s="68">
        <v>5</v>
      </c>
      <c r="G58" s="68">
        <v>397</v>
      </c>
      <c r="H58" s="63" t="s">
        <v>323</v>
      </c>
      <c r="I58" s="69">
        <v>363</v>
      </c>
      <c r="J58" s="68">
        <v>20</v>
      </c>
      <c r="K58" s="63" t="s">
        <v>323</v>
      </c>
      <c r="L58" s="69">
        <v>10</v>
      </c>
    </row>
    <row r="59" spans="1:12">
      <c r="A59" s="68">
        <v>3</v>
      </c>
      <c r="B59" s="63" t="s">
        <v>701</v>
      </c>
      <c r="C59" s="68">
        <v>15</v>
      </c>
      <c r="D59" s="68">
        <v>10</v>
      </c>
      <c r="E59" s="68">
        <v>0</v>
      </c>
      <c r="F59" s="68">
        <v>5</v>
      </c>
      <c r="G59" s="68">
        <v>412</v>
      </c>
      <c r="H59" s="63" t="s">
        <v>323</v>
      </c>
      <c r="I59" s="69">
        <v>379</v>
      </c>
      <c r="J59" s="68">
        <v>20</v>
      </c>
      <c r="K59" s="63" t="s">
        <v>323</v>
      </c>
      <c r="L59" s="69">
        <v>10</v>
      </c>
    </row>
    <row r="60" spans="1:12">
      <c r="A60" s="68">
        <v>4</v>
      </c>
      <c r="B60" s="63" t="s">
        <v>702</v>
      </c>
      <c r="C60" s="68">
        <v>15</v>
      </c>
      <c r="D60" s="68">
        <v>9</v>
      </c>
      <c r="E60" s="68">
        <v>1</v>
      </c>
      <c r="F60" s="68">
        <v>5</v>
      </c>
      <c r="G60" s="68">
        <v>413</v>
      </c>
      <c r="H60" s="63" t="s">
        <v>323</v>
      </c>
      <c r="I60" s="69">
        <v>372</v>
      </c>
      <c r="J60" s="68">
        <v>19</v>
      </c>
      <c r="K60" s="63" t="s">
        <v>323</v>
      </c>
      <c r="L60" s="69">
        <v>11</v>
      </c>
    </row>
    <row r="61" spans="1:12">
      <c r="A61" s="68">
        <v>5</v>
      </c>
      <c r="B61" s="63" t="s">
        <v>703</v>
      </c>
      <c r="C61" s="68">
        <v>15</v>
      </c>
      <c r="D61" s="68">
        <v>3</v>
      </c>
      <c r="E61" s="68">
        <v>1</v>
      </c>
      <c r="F61" s="68">
        <v>11</v>
      </c>
      <c r="G61" s="68">
        <v>313</v>
      </c>
      <c r="H61" s="63" t="s">
        <v>323</v>
      </c>
      <c r="I61" s="69">
        <v>371</v>
      </c>
      <c r="J61" s="68">
        <v>7</v>
      </c>
      <c r="K61" s="63" t="s">
        <v>323</v>
      </c>
      <c r="L61" s="69">
        <v>23</v>
      </c>
    </row>
    <row r="62" spans="1:12">
      <c r="A62" s="68">
        <v>6</v>
      </c>
      <c r="B62" s="63" t="s">
        <v>704</v>
      </c>
      <c r="C62" s="68">
        <v>15</v>
      </c>
      <c r="D62" s="68">
        <v>0</v>
      </c>
      <c r="E62" s="68">
        <v>0</v>
      </c>
      <c r="F62" s="68">
        <v>15</v>
      </c>
      <c r="G62" s="68">
        <v>275</v>
      </c>
      <c r="H62" s="63" t="s">
        <v>323</v>
      </c>
      <c r="I62" s="69">
        <v>449</v>
      </c>
      <c r="J62" s="68">
        <v>0</v>
      </c>
      <c r="K62" s="63" t="s">
        <v>323</v>
      </c>
      <c r="L62" s="69">
        <v>30</v>
      </c>
    </row>
    <row r="64" spans="1:12">
      <c r="A64" s="65" t="s">
        <v>705</v>
      </c>
    </row>
    <row r="65" spans="1:12">
      <c r="C65" s="66" t="s">
        <v>316</v>
      </c>
      <c r="D65" s="66" t="s">
        <v>317</v>
      </c>
      <c r="E65" s="66" t="s">
        <v>318</v>
      </c>
      <c r="F65" s="66" t="s">
        <v>319</v>
      </c>
      <c r="H65" s="67" t="s">
        <v>320</v>
      </c>
      <c r="K65" s="67" t="s">
        <v>321</v>
      </c>
    </row>
    <row r="66" spans="1:12">
      <c r="A66" s="68">
        <v>1</v>
      </c>
      <c r="B66" s="63" t="s">
        <v>341</v>
      </c>
      <c r="C66" s="68">
        <v>10</v>
      </c>
      <c r="D66" s="68">
        <v>9</v>
      </c>
      <c r="E66" s="68">
        <v>1</v>
      </c>
      <c r="F66" s="68">
        <v>0</v>
      </c>
      <c r="G66" s="68">
        <v>141</v>
      </c>
      <c r="H66" s="63" t="s">
        <v>323</v>
      </c>
      <c r="I66" s="69">
        <v>91</v>
      </c>
      <c r="J66" s="68">
        <v>19</v>
      </c>
      <c r="K66" s="63" t="s">
        <v>323</v>
      </c>
      <c r="L66" s="69">
        <v>1</v>
      </c>
    </row>
    <row r="67" spans="1:12">
      <c r="A67" s="68">
        <v>2</v>
      </c>
      <c r="B67" s="63" t="s">
        <v>608</v>
      </c>
      <c r="C67" s="68">
        <v>10</v>
      </c>
      <c r="D67" s="68">
        <v>7</v>
      </c>
      <c r="E67" s="68">
        <v>1</v>
      </c>
      <c r="F67" s="68">
        <v>2</v>
      </c>
      <c r="G67" s="68">
        <v>121</v>
      </c>
      <c r="H67" s="63" t="s">
        <v>323</v>
      </c>
      <c r="I67" s="69">
        <v>95</v>
      </c>
      <c r="J67" s="68">
        <v>15</v>
      </c>
      <c r="K67" s="63" t="s">
        <v>323</v>
      </c>
      <c r="L67" s="69">
        <v>5</v>
      </c>
    </row>
    <row r="68" spans="1:12">
      <c r="A68" s="68">
        <v>3</v>
      </c>
      <c r="B68" s="63" t="s">
        <v>414</v>
      </c>
      <c r="C68" s="68">
        <v>10</v>
      </c>
      <c r="D68" s="68">
        <v>6</v>
      </c>
      <c r="E68" s="68">
        <v>0</v>
      </c>
      <c r="F68" s="68">
        <v>4</v>
      </c>
      <c r="G68" s="68">
        <v>114</v>
      </c>
      <c r="H68" s="63" t="s">
        <v>323</v>
      </c>
      <c r="I68" s="69">
        <v>82</v>
      </c>
      <c r="J68" s="68">
        <v>12</v>
      </c>
      <c r="K68" s="63" t="s">
        <v>323</v>
      </c>
      <c r="L68" s="69">
        <v>8</v>
      </c>
    </row>
    <row r="69" spans="1:12">
      <c r="A69" s="68">
        <v>4</v>
      </c>
      <c r="B69" s="63" t="s">
        <v>706</v>
      </c>
      <c r="C69" s="68">
        <v>10</v>
      </c>
      <c r="D69" s="68">
        <v>4</v>
      </c>
      <c r="E69" s="68">
        <v>1</v>
      </c>
      <c r="F69" s="68">
        <v>5</v>
      </c>
      <c r="G69" s="68">
        <v>95</v>
      </c>
      <c r="H69" s="63" t="s">
        <v>323</v>
      </c>
      <c r="I69" s="69">
        <v>93</v>
      </c>
      <c r="J69" s="68">
        <v>9</v>
      </c>
      <c r="K69" s="63" t="s">
        <v>323</v>
      </c>
      <c r="L69" s="69">
        <v>11</v>
      </c>
    </row>
    <row r="70" spans="1:12">
      <c r="A70" s="68">
        <v>5</v>
      </c>
      <c r="B70" s="63" t="s">
        <v>605</v>
      </c>
      <c r="C70" s="68">
        <v>10</v>
      </c>
      <c r="D70" s="68">
        <v>2</v>
      </c>
      <c r="E70" s="68">
        <v>0</v>
      </c>
      <c r="F70" s="68">
        <v>8</v>
      </c>
      <c r="G70" s="68">
        <v>60</v>
      </c>
      <c r="H70" s="63" t="s">
        <v>323</v>
      </c>
      <c r="I70" s="69">
        <v>94</v>
      </c>
      <c r="J70" s="68">
        <v>4</v>
      </c>
      <c r="K70" s="63" t="s">
        <v>323</v>
      </c>
      <c r="L70" s="69">
        <v>16</v>
      </c>
    </row>
    <row r="71" spans="1:12">
      <c r="A71" s="68">
        <v>6</v>
      </c>
      <c r="B71" s="63" t="s">
        <v>409</v>
      </c>
      <c r="C71" s="68">
        <v>10</v>
      </c>
      <c r="D71" s="68">
        <v>0</v>
      </c>
      <c r="E71" s="68">
        <v>1</v>
      </c>
      <c r="F71" s="68">
        <v>9</v>
      </c>
      <c r="G71" s="68">
        <v>45</v>
      </c>
      <c r="H71" s="63" t="s">
        <v>323</v>
      </c>
      <c r="I71" s="69">
        <v>121</v>
      </c>
      <c r="J71" s="68">
        <v>1</v>
      </c>
      <c r="K71" s="63" t="s">
        <v>323</v>
      </c>
      <c r="L71" s="69">
        <v>19</v>
      </c>
    </row>
    <row r="73" spans="1:12">
      <c r="A73" s="65" t="s">
        <v>587</v>
      </c>
    </row>
    <row r="74" spans="1:12">
      <c r="C74" s="66" t="s">
        <v>316</v>
      </c>
      <c r="D74" s="66" t="s">
        <v>317</v>
      </c>
      <c r="E74" s="66" t="s">
        <v>318</v>
      </c>
      <c r="F74" s="66" t="s">
        <v>319</v>
      </c>
      <c r="H74" s="67" t="s">
        <v>320</v>
      </c>
      <c r="K74" s="67" t="s">
        <v>321</v>
      </c>
    </row>
    <row r="75" spans="1:12">
      <c r="A75" s="68">
        <v>1</v>
      </c>
      <c r="B75" s="63" t="s">
        <v>610</v>
      </c>
      <c r="C75" s="68">
        <v>18</v>
      </c>
      <c r="D75" s="68">
        <v>15</v>
      </c>
      <c r="E75" s="68">
        <v>0</v>
      </c>
      <c r="F75" s="68">
        <v>3</v>
      </c>
      <c r="G75" s="68">
        <v>502</v>
      </c>
      <c r="H75" s="63" t="s">
        <v>323</v>
      </c>
      <c r="I75" s="69">
        <v>427</v>
      </c>
      <c r="J75" s="68">
        <v>30</v>
      </c>
      <c r="K75" s="63" t="s">
        <v>323</v>
      </c>
      <c r="L75" s="69">
        <v>6</v>
      </c>
    </row>
    <row r="76" spans="1:12">
      <c r="A76" s="68">
        <v>2</v>
      </c>
      <c r="B76" s="63" t="s">
        <v>672</v>
      </c>
      <c r="C76" s="68">
        <v>18</v>
      </c>
      <c r="D76" s="68">
        <v>14</v>
      </c>
      <c r="E76" s="68">
        <v>0</v>
      </c>
      <c r="F76" s="68">
        <v>4</v>
      </c>
      <c r="G76" s="68">
        <v>493</v>
      </c>
      <c r="H76" s="63" t="s">
        <v>323</v>
      </c>
      <c r="I76" s="69">
        <v>360</v>
      </c>
      <c r="J76" s="68">
        <v>28</v>
      </c>
      <c r="K76" s="63" t="s">
        <v>323</v>
      </c>
      <c r="L76" s="69">
        <v>8</v>
      </c>
    </row>
    <row r="77" spans="1:12">
      <c r="A77" s="68">
        <v>3</v>
      </c>
      <c r="B77" s="63" t="s">
        <v>368</v>
      </c>
      <c r="C77" s="68">
        <v>18</v>
      </c>
      <c r="D77" s="68">
        <v>14</v>
      </c>
      <c r="E77" s="68">
        <v>0</v>
      </c>
      <c r="F77" s="68">
        <v>4</v>
      </c>
      <c r="G77" s="68">
        <v>524</v>
      </c>
      <c r="H77" s="63" t="s">
        <v>323</v>
      </c>
      <c r="I77" s="69">
        <v>417</v>
      </c>
      <c r="J77" s="68">
        <v>28</v>
      </c>
      <c r="K77" s="63" t="s">
        <v>323</v>
      </c>
      <c r="L77" s="69">
        <v>8</v>
      </c>
    </row>
    <row r="78" spans="1:12">
      <c r="A78" s="68">
        <v>4</v>
      </c>
      <c r="B78" s="63" t="s">
        <v>678</v>
      </c>
      <c r="C78" s="68">
        <v>18</v>
      </c>
      <c r="D78" s="68">
        <v>12</v>
      </c>
      <c r="E78" s="68">
        <v>0</v>
      </c>
      <c r="F78" s="68">
        <v>6</v>
      </c>
      <c r="G78" s="68">
        <v>513</v>
      </c>
      <c r="H78" s="63" t="s">
        <v>323</v>
      </c>
      <c r="I78" s="69">
        <v>462</v>
      </c>
      <c r="J78" s="68">
        <v>24</v>
      </c>
      <c r="K78" s="63" t="s">
        <v>323</v>
      </c>
      <c r="L78" s="69">
        <v>12</v>
      </c>
    </row>
    <row r="79" spans="1:12">
      <c r="A79" s="68">
        <v>5</v>
      </c>
      <c r="B79" s="63" t="s">
        <v>349</v>
      </c>
      <c r="C79" s="68">
        <v>18</v>
      </c>
      <c r="D79" s="68">
        <v>9</v>
      </c>
      <c r="E79" s="68">
        <v>0</v>
      </c>
      <c r="F79" s="68">
        <v>9</v>
      </c>
      <c r="G79" s="68">
        <v>453</v>
      </c>
      <c r="H79" s="63" t="s">
        <v>323</v>
      </c>
      <c r="I79" s="69">
        <v>471</v>
      </c>
      <c r="J79" s="68">
        <v>18</v>
      </c>
      <c r="K79" s="63" t="s">
        <v>323</v>
      </c>
      <c r="L79" s="69">
        <v>18</v>
      </c>
    </row>
    <row r="80" spans="1:12">
      <c r="A80" s="68">
        <v>6</v>
      </c>
      <c r="B80" s="63" t="s">
        <v>601</v>
      </c>
      <c r="C80" s="68">
        <v>18</v>
      </c>
      <c r="D80" s="68">
        <v>7</v>
      </c>
      <c r="E80" s="68">
        <v>1</v>
      </c>
      <c r="F80" s="68">
        <v>10</v>
      </c>
      <c r="G80" s="68">
        <v>464</v>
      </c>
      <c r="H80" s="63" t="s">
        <v>323</v>
      </c>
      <c r="I80" s="69">
        <v>488</v>
      </c>
      <c r="J80" s="68">
        <v>15</v>
      </c>
      <c r="K80" s="63" t="s">
        <v>323</v>
      </c>
      <c r="L80" s="69">
        <v>21</v>
      </c>
    </row>
    <row r="81" spans="1:12">
      <c r="A81" s="68">
        <v>7</v>
      </c>
      <c r="B81" s="63" t="s">
        <v>609</v>
      </c>
      <c r="C81" s="68">
        <v>18</v>
      </c>
      <c r="D81" s="68">
        <v>7</v>
      </c>
      <c r="E81" s="68">
        <v>1</v>
      </c>
      <c r="F81" s="68">
        <v>10</v>
      </c>
      <c r="G81" s="68">
        <v>427</v>
      </c>
      <c r="H81" s="63" t="s">
        <v>323</v>
      </c>
      <c r="I81" s="69">
        <v>467</v>
      </c>
      <c r="J81" s="68">
        <v>15</v>
      </c>
      <c r="K81" s="63" t="s">
        <v>323</v>
      </c>
      <c r="L81" s="69">
        <v>21</v>
      </c>
    </row>
    <row r="82" spans="1:12">
      <c r="A82" s="63">
        <v>8</v>
      </c>
      <c r="B82" s="63" t="s">
        <v>343</v>
      </c>
      <c r="C82" s="68">
        <v>18</v>
      </c>
      <c r="D82" s="68">
        <v>5</v>
      </c>
      <c r="E82" s="68">
        <v>1</v>
      </c>
      <c r="F82" s="68">
        <v>12</v>
      </c>
      <c r="G82" s="68">
        <v>449</v>
      </c>
      <c r="H82" s="63" t="s">
        <v>323</v>
      </c>
      <c r="I82" s="69">
        <v>522</v>
      </c>
      <c r="J82" s="68">
        <v>11</v>
      </c>
      <c r="K82" s="63" t="s">
        <v>323</v>
      </c>
      <c r="L82" s="69">
        <v>25</v>
      </c>
    </row>
    <row r="83" spans="1:12">
      <c r="A83" s="68">
        <v>9</v>
      </c>
      <c r="B83" s="63" t="s">
        <v>690</v>
      </c>
      <c r="C83" s="68">
        <v>18</v>
      </c>
      <c r="D83" s="68">
        <v>3</v>
      </c>
      <c r="E83" s="68">
        <v>0</v>
      </c>
      <c r="F83" s="68">
        <v>15</v>
      </c>
      <c r="G83" s="68">
        <v>414</v>
      </c>
      <c r="H83" s="63" t="s">
        <v>323</v>
      </c>
      <c r="I83" s="69">
        <v>476</v>
      </c>
      <c r="J83" s="68">
        <v>6</v>
      </c>
      <c r="K83" s="63" t="s">
        <v>323</v>
      </c>
      <c r="L83" s="69">
        <v>30</v>
      </c>
    </row>
    <row r="84" spans="1:12">
      <c r="A84" s="68">
        <v>10</v>
      </c>
      <c r="B84" s="63" t="s">
        <v>605</v>
      </c>
      <c r="C84" s="68">
        <v>18</v>
      </c>
      <c r="D84" s="68">
        <v>2</v>
      </c>
      <c r="E84" s="68">
        <v>1</v>
      </c>
      <c r="F84" s="68">
        <v>15</v>
      </c>
      <c r="G84" s="68">
        <v>302</v>
      </c>
      <c r="H84" s="63" t="s">
        <v>323</v>
      </c>
      <c r="I84" s="69">
        <v>451</v>
      </c>
      <c r="J84" s="68">
        <v>5</v>
      </c>
      <c r="K84" s="63" t="s">
        <v>323</v>
      </c>
      <c r="L84" s="69">
        <v>31</v>
      </c>
    </row>
    <row r="86" spans="1:12">
      <c r="A86" s="65" t="s">
        <v>707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684</v>
      </c>
      <c r="C88" s="68">
        <v>14</v>
      </c>
      <c r="D88" s="68">
        <v>10</v>
      </c>
      <c r="E88" s="68">
        <v>2</v>
      </c>
      <c r="F88" s="68">
        <v>2</v>
      </c>
      <c r="G88" s="68">
        <v>328</v>
      </c>
      <c r="H88" s="63" t="s">
        <v>323</v>
      </c>
      <c r="I88" s="69">
        <v>292</v>
      </c>
      <c r="J88" s="68">
        <v>22</v>
      </c>
      <c r="K88" s="63" t="s">
        <v>323</v>
      </c>
      <c r="L88" s="69">
        <v>6</v>
      </c>
    </row>
    <row r="89" spans="1:12">
      <c r="A89" s="68">
        <v>2</v>
      </c>
      <c r="B89" s="63" t="s">
        <v>679</v>
      </c>
      <c r="C89" s="68">
        <v>14</v>
      </c>
      <c r="D89" s="68">
        <v>9</v>
      </c>
      <c r="E89" s="68">
        <v>2</v>
      </c>
      <c r="F89" s="68">
        <v>3</v>
      </c>
      <c r="G89" s="68">
        <v>373</v>
      </c>
      <c r="H89" s="63" t="s">
        <v>323</v>
      </c>
      <c r="I89" s="69">
        <v>351</v>
      </c>
      <c r="J89" s="68">
        <v>20</v>
      </c>
      <c r="K89" s="63" t="s">
        <v>323</v>
      </c>
      <c r="L89" s="69">
        <v>8</v>
      </c>
    </row>
    <row r="90" spans="1:12">
      <c r="A90" s="68">
        <v>3</v>
      </c>
      <c r="B90" s="63" t="s">
        <v>329</v>
      </c>
      <c r="C90" s="68">
        <v>14</v>
      </c>
      <c r="D90" s="68">
        <v>9</v>
      </c>
      <c r="E90" s="68">
        <v>1</v>
      </c>
      <c r="F90" s="68">
        <v>4</v>
      </c>
      <c r="G90" s="68">
        <v>349</v>
      </c>
      <c r="H90" s="63" t="s">
        <v>323</v>
      </c>
      <c r="I90" s="69">
        <v>293</v>
      </c>
      <c r="J90" s="68">
        <v>19</v>
      </c>
      <c r="K90" s="63" t="s">
        <v>323</v>
      </c>
      <c r="L90" s="69">
        <v>9</v>
      </c>
    </row>
    <row r="91" spans="1:12">
      <c r="A91" s="68">
        <v>4</v>
      </c>
      <c r="B91" s="63" t="s">
        <v>373</v>
      </c>
      <c r="C91" s="68">
        <v>14</v>
      </c>
      <c r="D91" s="68">
        <v>7</v>
      </c>
      <c r="E91" s="68">
        <v>1</v>
      </c>
      <c r="F91" s="68">
        <v>6</v>
      </c>
      <c r="G91" s="68">
        <v>334</v>
      </c>
      <c r="H91" s="63" t="s">
        <v>323</v>
      </c>
      <c r="I91" s="69">
        <v>340</v>
      </c>
      <c r="J91" s="68">
        <v>15</v>
      </c>
      <c r="K91" s="63" t="s">
        <v>323</v>
      </c>
      <c r="L91" s="69">
        <v>13</v>
      </c>
    </row>
    <row r="92" spans="1:12">
      <c r="A92" s="68">
        <v>5</v>
      </c>
      <c r="B92" s="63" t="s">
        <v>677</v>
      </c>
      <c r="C92" s="68">
        <v>14</v>
      </c>
      <c r="D92" s="68">
        <v>6</v>
      </c>
      <c r="E92" s="68">
        <v>0</v>
      </c>
      <c r="F92" s="68">
        <v>8</v>
      </c>
      <c r="G92" s="68">
        <v>334</v>
      </c>
      <c r="H92" s="63" t="s">
        <v>323</v>
      </c>
      <c r="I92" s="69">
        <v>345</v>
      </c>
      <c r="J92" s="68">
        <v>12</v>
      </c>
      <c r="K92" s="63" t="s">
        <v>323</v>
      </c>
      <c r="L92" s="69">
        <v>16</v>
      </c>
    </row>
    <row r="93" spans="1:12">
      <c r="A93" s="68">
        <v>6</v>
      </c>
      <c r="B93" s="63" t="s">
        <v>608</v>
      </c>
      <c r="C93" s="68">
        <v>14</v>
      </c>
      <c r="D93" s="68">
        <v>5</v>
      </c>
      <c r="E93" s="68">
        <v>2</v>
      </c>
      <c r="F93" s="68">
        <v>7</v>
      </c>
      <c r="G93" s="68">
        <v>297</v>
      </c>
      <c r="H93" s="63" t="s">
        <v>323</v>
      </c>
      <c r="I93" s="69">
        <v>283</v>
      </c>
      <c r="J93" s="68">
        <v>12</v>
      </c>
      <c r="K93" s="63" t="s">
        <v>323</v>
      </c>
      <c r="L93" s="69">
        <v>16</v>
      </c>
    </row>
    <row r="94" spans="1:12">
      <c r="A94" s="68">
        <v>7</v>
      </c>
      <c r="B94" s="63" t="s">
        <v>674</v>
      </c>
      <c r="C94" s="68">
        <v>14</v>
      </c>
      <c r="D94" s="68">
        <v>4</v>
      </c>
      <c r="E94" s="68">
        <v>1</v>
      </c>
      <c r="F94" s="68">
        <v>9</v>
      </c>
      <c r="G94" s="68">
        <v>307</v>
      </c>
      <c r="H94" s="63" t="s">
        <v>323</v>
      </c>
      <c r="I94" s="69">
        <v>338</v>
      </c>
      <c r="J94" s="68">
        <v>9</v>
      </c>
      <c r="K94" s="63" t="s">
        <v>323</v>
      </c>
      <c r="L94" s="69">
        <v>19</v>
      </c>
    </row>
    <row r="95" spans="1:12">
      <c r="A95" s="68">
        <v>8</v>
      </c>
      <c r="B95" s="63" t="s">
        <v>682</v>
      </c>
      <c r="C95" s="68">
        <v>14</v>
      </c>
      <c r="D95" s="68">
        <v>1</v>
      </c>
      <c r="E95" s="68">
        <v>1</v>
      </c>
      <c r="F95" s="68">
        <v>12</v>
      </c>
      <c r="G95" s="68">
        <v>275</v>
      </c>
      <c r="H95" s="63" t="s">
        <v>323</v>
      </c>
      <c r="I95" s="69">
        <v>355</v>
      </c>
      <c r="J95" s="68">
        <v>3</v>
      </c>
      <c r="K95" s="63" t="s">
        <v>323</v>
      </c>
      <c r="L95" s="69">
        <v>25</v>
      </c>
    </row>
    <row r="97" spans="1:12">
      <c r="A97" s="65" t="s">
        <v>708</v>
      </c>
    </row>
    <row r="98" spans="1:12">
      <c r="C98" s="66" t="s">
        <v>316</v>
      </c>
      <c r="D98" s="66" t="s">
        <v>317</v>
      </c>
      <c r="E98" s="66" t="s">
        <v>318</v>
      </c>
      <c r="F98" s="66" t="s">
        <v>319</v>
      </c>
      <c r="H98" s="67" t="s">
        <v>320</v>
      </c>
      <c r="K98" s="67" t="s">
        <v>321</v>
      </c>
    </row>
    <row r="99" spans="1:12">
      <c r="A99" s="68">
        <v>1</v>
      </c>
      <c r="B99" s="63" t="s">
        <v>709</v>
      </c>
      <c r="C99" s="68">
        <v>16</v>
      </c>
      <c r="D99" s="68">
        <v>15</v>
      </c>
      <c r="E99" s="68">
        <v>0</v>
      </c>
      <c r="F99" s="68">
        <v>1</v>
      </c>
      <c r="G99" s="68">
        <v>503</v>
      </c>
      <c r="H99" s="63" t="s">
        <v>323</v>
      </c>
      <c r="I99" s="69">
        <v>324</v>
      </c>
      <c r="J99" s="68">
        <v>30</v>
      </c>
      <c r="K99" s="63" t="s">
        <v>323</v>
      </c>
      <c r="L99" s="69">
        <v>2</v>
      </c>
    </row>
    <row r="100" spans="1:12">
      <c r="A100" s="68">
        <v>2</v>
      </c>
      <c r="B100" s="63" t="s">
        <v>710</v>
      </c>
      <c r="C100" s="68">
        <v>16</v>
      </c>
      <c r="D100" s="68">
        <v>12</v>
      </c>
      <c r="E100" s="68">
        <v>1</v>
      </c>
      <c r="F100" s="68">
        <v>3</v>
      </c>
      <c r="G100" s="68">
        <v>460</v>
      </c>
      <c r="H100" s="63" t="s">
        <v>323</v>
      </c>
      <c r="I100" s="69">
        <v>356</v>
      </c>
      <c r="J100" s="68">
        <v>25</v>
      </c>
      <c r="K100" s="63" t="s">
        <v>323</v>
      </c>
      <c r="L100" s="69">
        <v>7</v>
      </c>
    </row>
    <row r="101" spans="1:12">
      <c r="A101" s="68">
        <v>3</v>
      </c>
      <c r="B101" s="63" t="s">
        <v>367</v>
      </c>
      <c r="C101" s="68">
        <v>16</v>
      </c>
      <c r="D101" s="68">
        <v>11</v>
      </c>
      <c r="E101" s="68">
        <v>0</v>
      </c>
      <c r="F101" s="68">
        <v>5</v>
      </c>
      <c r="G101" s="68">
        <v>436</v>
      </c>
      <c r="H101" s="63" t="s">
        <v>323</v>
      </c>
      <c r="I101" s="69">
        <v>342</v>
      </c>
      <c r="J101" s="68">
        <v>22</v>
      </c>
      <c r="K101" s="63" t="s">
        <v>323</v>
      </c>
      <c r="L101" s="69">
        <v>10</v>
      </c>
    </row>
    <row r="102" spans="1:12">
      <c r="A102" s="68">
        <v>4</v>
      </c>
      <c r="B102" s="63" t="s">
        <v>606</v>
      </c>
      <c r="C102" s="68">
        <v>16</v>
      </c>
      <c r="D102" s="68">
        <v>8</v>
      </c>
      <c r="E102" s="68">
        <v>1</v>
      </c>
      <c r="F102" s="68">
        <v>7</v>
      </c>
      <c r="G102" s="68">
        <v>324</v>
      </c>
      <c r="H102" s="63" t="s">
        <v>323</v>
      </c>
      <c r="I102" s="69">
        <v>344</v>
      </c>
      <c r="J102" s="68">
        <v>17</v>
      </c>
      <c r="K102" s="63" t="s">
        <v>323</v>
      </c>
      <c r="L102" s="69">
        <v>15</v>
      </c>
    </row>
    <row r="103" spans="1:12">
      <c r="A103" s="68">
        <v>5</v>
      </c>
      <c r="B103" s="63" t="s">
        <v>671</v>
      </c>
      <c r="C103" s="68">
        <v>16</v>
      </c>
      <c r="D103" s="68">
        <v>7</v>
      </c>
      <c r="E103" s="68">
        <v>0</v>
      </c>
      <c r="F103" s="68">
        <v>9</v>
      </c>
      <c r="G103" s="68">
        <v>404</v>
      </c>
      <c r="H103" s="63" t="s">
        <v>323</v>
      </c>
      <c r="I103" s="69">
        <v>410</v>
      </c>
      <c r="J103" s="68">
        <v>14</v>
      </c>
      <c r="K103" s="63" t="s">
        <v>323</v>
      </c>
      <c r="L103" s="69">
        <v>18</v>
      </c>
    </row>
    <row r="104" spans="1:12">
      <c r="A104" s="68">
        <v>6</v>
      </c>
      <c r="B104" s="63" t="s">
        <v>670</v>
      </c>
      <c r="C104" s="68">
        <v>16</v>
      </c>
      <c r="D104" s="68">
        <v>5</v>
      </c>
      <c r="E104" s="68">
        <v>3</v>
      </c>
      <c r="F104" s="68">
        <v>8</v>
      </c>
      <c r="G104" s="68">
        <v>465</v>
      </c>
      <c r="H104" s="63" t="s">
        <v>323</v>
      </c>
      <c r="I104" s="69">
        <v>506</v>
      </c>
      <c r="J104" s="68">
        <v>13</v>
      </c>
      <c r="K104" s="63" t="s">
        <v>323</v>
      </c>
      <c r="L104" s="69">
        <v>19</v>
      </c>
    </row>
    <row r="105" spans="1:12">
      <c r="A105" s="68">
        <v>7</v>
      </c>
      <c r="B105" s="63" t="s">
        <v>685</v>
      </c>
      <c r="C105" s="68">
        <v>16</v>
      </c>
      <c r="D105" s="68">
        <v>6</v>
      </c>
      <c r="E105" s="68">
        <v>1</v>
      </c>
      <c r="F105" s="68">
        <v>9</v>
      </c>
      <c r="G105" s="68">
        <v>360</v>
      </c>
      <c r="H105" s="63" t="s">
        <v>323</v>
      </c>
      <c r="I105" s="69">
        <v>418</v>
      </c>
      <c r="J105" s="68">
        <v>13</v>
      </c>
      <c r="K105" s="63" t="s">
        <v>323</v>
      </c>
      <c r="L105" s="69">
        <v>19</v>
      </c>
    </row>
    <row r="106" spans="1:12">
      <c r="A106" s="68">
        <v>8</v>
      </c>
      <c r="B106" s="63" t="s">
        <v>680</v>
      </c>
      <c r="C106" s="68">
        <v>16</v>
      </c>
      <c r="D106" s="68">
        <v>5</v>
      </c>
      <c r="E106" s="68">
        <v>0</v>
      </c>
      <c r="F106" s="68">
        <v>11</v>
      </c>
      <c r="G106" s="68">
        <v>350</v>
      </c>
      <c r="H106" s="63" t="s">
        <v>323</v>
      </c>
      <c r="I106" s="69">
        <v>406</v>
      </c>
      <c r="J106" s="68">
        <v>10</v>
      </c>
      <c r="K106" s="63" t="s">
        <v>323</v>
      </c>
      <c r="L106" s="69">
        <v>22</v>
      </c>
    </row>
    <row r="107" spans="1:12">
      <c r="A107" s="68">
        <v>9</v>
      </c>
      <c r="B107" s="63" t="s">
        <v>669</v>
      </c>
      <c r="C107" s="68">
        <v>16</v>
      </c>
      <c r="D107" s="68">
        <v>0</v>
      </c>
      <c r="E107" s="68">
        <v>0</v>
      </c>
      <c r="F107" s="68">
        <v>16</v>
      </c>
      <c r="G107" s="68">
        <v>344</v>
      </c>
      <c r="H107" s="63" t="s">
        <v>323</v>
      </c>
      <c r="I107" s="69">
        <v>540</v>
      </c>
      <c r="J107" s="68">
        <v>0</v>
      </c>
      <c r="K107" s="63" t="s">
        <v>323</v>
      </c>
      <c r="L107" s="69">
        <v>32</v>
      </c>
    </row>
    <row r="109" spans="1:12">
      <c r="A109" s="65" t="s">
        <v>611</v>
      </c>
    </row>
    <row r="110" spans="1:12">
      <c r="C110" s="66" t="s">
        <v>316</v>
      </c>
      <c r="D110" s="66" t="s">
        <v>317</v>
      </c>
      <c r="E110" s="66" t="s">
        <v>318</v>
      </c>
      <c r="F110" s="66" t="s">
        <v>319</v>
      </c>
      <c r="H110" s="67" t="s">
        <v>320</v>
      </c>
      <c r="K110" s="67" t="s">
        <v>321</v>
      </c>
    </row>
    <row r="111" spans="1:12">
      <c r="A111" s="68">
        <v>1</v>
      </c>
      <c r="B111" s="63" t="s">
        <v>349</v>
      </c>
      <c r="C111" s="68">
        <v>14</v>
      </c>
      <c r="D111" s="68">
        <v>11</v>
      </c>
      <c r="E111" s="68">
        <v>1</v>
      </c>
      <c r="F111" s="68">
        <v>2</v>
      </c>
      <c r="G111" s="68">
        <v>421</v>
      </c>
      <c r="H111" s="63" t="s">
        <v>323</v>
      </c>
      <c r="I111" s="69">
        <v>338</v>
      </c>
      <c r="J111" s="68">
        <v>23</v>
      </c>
      <c r="K111" s="63" t="s">
        <v>323</v>
      </c>
      <c r="L111" s="69">
        <v>5</v>
      </c>
    </row>
    <row r="112" spans="1:12">
      <c r="A112" s="68">
        <v>2</v>
      </c>
      <c r="B112" s="63" t="s">
        <v>424</v>
      </c>
      <c r="C112" s="68">
        <v>14</v>
      </c>
      <c r="D112" s="68">
        <v>9</v>
      </c>
      <c r="E112" s="68">
        <v>2</v>
      </c>
      <c r="F112" s="68">
        <v>3</v>
      </c>
      <c r="G112" s="68">
        <v>374</v>
      </c>
      <c r="H112" s="63" t="s">
        <v>323</v>
      </c>
      <c r="I112" s="69">
        <v>345</v>
      </c>
      <c r="J112" s="68">
        <v>20</v>
      </c>
      <c r="K112" s="63" t="s">
        <v>323</v>
      </c>
      <c r="L112" s="69">
        <v>8</v>
      </c>
    </row>
    <row r="113" spans="1:12">
      <c r="A113" s="68">
        <v>3</v>
      </c>
      <c r="B113" s="63" t="s">
        <v>369</v>
      </c>
      <c r="C113" s="68">
        <v>14</v>
      </c>
      <c r="D113" s="68">
        <v>9</v>
      </c>
      <c r="E113" s="68">
        <v>0</v>
      </c>
      <c r="F113" s="68">
        <v>5</v>
      </c>
      <c r="G113" s="68">
        <v>348</v>
      </c>
      <c r="H113" s="63" t="s">
        <v>323</v>
      </c>
      <c r="I113" s="69">
        <v>307</v>
      </c>
      <c r="J113" s="68">
        <v>18</v>
      </c>
      <c r="K113" s="63" t="s">
        <v>323</v>
      </c>
      <c r="L113" s="69">
        <v>10</v>
      </c>
    </row>
    <row r="114" spans="1:12">
      <c r="A114" s="68">
        <v>4</v>
      </c>
      <c r="B114" s="63" t="s">
        <v>605</v>
      </c>
      <c r="C114" s="68">
        <v>14</v>
      </c>
      <c r="D114" s="68">
        <v>8</v>
      </c>
      <c r="E114" s="68">
        <v>1</v>
      </c>
      <c r="F114" s="68">
        <v>5</v>
      </c>
      <c r="G114" s="68">
        <v>413</v>
      </c>
      <c r="H114" s="63" t="s">
        <v>323</v>
      </c>
      <c r="I114" s="69">
        <v>344</v>
      </c>
      <c r="J114" s="68">
        <v>17</v>
      </c>
      <c r="K114" s="63" t="s">
        <v>323</v>
      </c>
      <c r="L114" s="69">
        <v>11</v>
      </c>
    </row>
    <row r="115" spans="1:12">
      <c r="A115" s="68">
        <v>5</v>
      </c>
      <c r="B115" s="63" t="s">
        <v>371</v>
      </c>
      <c r="C115" s="68">
        <v>13</v>
      </c>
      <c r="D115" s="68">
        <v>7</v>
      </c>
      <c r="E115" s="68">
        <v>1</v>
      </c>
      <c r="F115" s="68">
        <v>5</v>
      </c>
      <c r="G115" s="68">
        <v>307</v>
      </c>
      <c r="H115" s="63" t="s">
        <v>323</v>
      </c>
      <c r="I115" s="69">
        <v>293</v>
      </c>
      <c r="J115" s="68">
        <v>15</v>
      </c>
      <c r="K115" s="63" t="s">
        <v>323</v>
      </c>
      <c r="L115" s="69">
        <v>11</v>
      </c>
    </row>
    <row r="116" spans="1:12">
      <c r="A116" s="68">
        <v>6</v>
      </c>
      <c r="B116" s="63" t="s">
        <v>672</v>
      </c>
      <c r="C116" s="68">
        <v>14</v>
      </c>
      <c r="D116" s="68">
        <v>6</v>
      </c>
      <c r="E116" s="68">
        <v>0</v>
      </c>
      <c r="F116" s="68">
        <v>8</v>
      </c>
      <c r="G116" s="68">
        <v>355</v>
      </c>
      <c r="H116" s="63" t="s">
        <v>323</v>
      </c>
      <c r="I116" s="69">
        <v>386</v>
      </c>
      <c r="J116" s="68">
        <v>12</v>
      </c>
      <c r="K116" s="63" t="s">
        <v>323</v>
      </c>
      <c r="L116" s="69">
        <v>16</v>
      </c>
    </row>
    <row r="117" spans="1:12">
      <c r="A117" s="68">
        <v>7</v>
      </c>
      <c r="B117" s="63" t="s">
        <v>682</v>
      </c>
      <c r="C117" s="68">
        <v>13</v>
      </c>
      <c r="D117" s="68">
        <v>2</v>
      </c>
      <c r="E117" s="68">
        <v>1</v>
      </c>
      <c r="F117" s="68">
        <v>10</v>
      </c>
      <c r="G117" s="68">
        <v>382</v>
      </c>
      <c r="H117" s="63" t="s">
        <v>323</v>
      </c>
      <c r="I117" s="69">
        <v>433</v>
      </c>
      <c r="J117" s="68">
        <v>5</v>
      </c>
      <c r="K117" s="63" t="s">
        <v>323</v>
      </c>
      <c r="L117" s="69">
        <v>21</v>
      </c>
    </row>
    <row r="118" spans="1:12">
      <c r="A118" s="68">
        <v>8</v>
      </c>
      <c r="B118" s="63" t="s">
        <v>602</v>
      </c>
      <c r="C118" s="68">
        <v>14</v>
      </c>
      <c r="D118" s="68">
        <v>0</v>
      </c>
      <c r="E118" s="68">
        <v>0</v>
      </c>
      <c r="F118" s="68">
        <v>14</v>
      </c>
      <c r="G118" s="68">
        <v>240</v>
      </c>
      <c r="H118" s="63" t="s">
        <v>323</v>
      </c>
      <c r="I118" s="69">
        <v>394</v>
      </c>
      <c r="J118" s="68">
        <v>0</v>
      </c>
      <c r="K118" s="63" t="s">
        <v>323</v>
      </c>
      <c r="L118" s="69">
        <v>28</v>
      </c>
    </row>
    <row r="120" spans="1:12">
      <c r="A120" s="65" t="s">
        <v>613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329</v>
      </c>
      <c r="C122" s="68">
        <v>14</v>
      </c>
      <c r="D122" s="68">
        <v>11</v>
      </c>
      <c r="E122" s="68">
        <v>0</v>
      </c>
      <c r="F122" s="68">
        <v>3</v>
      </c>
      <c r="G122" s="68">
        <v>350</v>
      </c>
      <c r="H122" s="63" t="s">
        <v>323</v>
      </c>
      <c r="I122" s="69">
        <v>268</v>
      </c>
      <c r="J122" s="68">
        <v>22</v>
      </c>
      <c r="K122" s="63" t="s">
        <v>323</v>
      </c>
      <c r="L122" s="69">
        <v>6</v>
      </c>
    </row>
    <row r="123" spans="1:12">
      <c r="A123" s="68">
        <v>2</v>
      </c>
      <c r="B123" s="63" t="s">
        <v>606</v>
      </c>
      <c r="C123" s="68">
        <v>14</v>
      </c>
      <c r="D123" s="68">
        <v>9</v>
      </c>
      <c r="E123" s="68">
        <v>1</v>
      </c>
      <c r="F123" s="68">
        <v>4</v>
      </c>
      <c r="G123" s="68">
        <v>431</v>
      </c>
      <c r="H123" s="63" t="s">
        <v>323</v>
      </c>
      <c r="I123" s="69">
        <v>385</v>
      </c>
      <c r="J123" s="68">
        <v>19</v>
      </c>
      <c r="K123" s="63" t="s">
        <v>323</v>
      </c>
      <c r="L123" s="69">
        <v>9</v>
      </c>
    </row>
    <row r="124" spans="1:12">
      <c r="A124" s="68">
        <v>3</v>
      </c>
      <c r="B124" s="63" t="s">
        <v>601</v>
      </c>
      <c r="C124" s="68">
        <v>14</v>
      </c>
      <c r="D124" s="68">
        <v>9</v>
      </c>
      <c r="E124" s="68">
        <v>0</v>
      </c>
      <c r="F124" s="68">
        <v>5</v>
      </c>
      <c r="G124" s="68">
        <v>422</v>
      </c>
      <c r="H124" s="63" t="s">
        <v>323</v>
      </c>
      <c r="I124" s="69">
        <v>362</v>
      </c>
      <c r="J124" s="68">
        <v>18</v>
      </c>
      <c r="K124" s="63" t="s">
        <v>323</v>
      </c>
      <c r="L124" s="69">
        <v>10</v>
      </c>
    </row>
    <row r="125" spans="1:12">
      <c r="A125" s="68">
        <v>4</v>
      </c>
      <c r="B125" s="63" t="s">
        <v>368</v>
      </c>
      <c r="C125" s="68">
        <v>14</v>
      </c>
      <c r="D125" s="68">
        <v>8</v>
      </c>
      <c r="E125" s="68">
        <v>1</v>
      </c>
      <c r="F125" s="68">
        <v>5</v>
      </c>
      <c r="G125" s="68">
        <v>387</v>
      </c>
      <c r="H125" s="63" t="s">
        <v>323</v>
      </c>
      <c r="I125" s="69">
        <v>367</v>
      </c>
      <c r="J125" s="68">
        <v>17</v>
      </c>
      <c r="K125" s="63" t="s">
        <v>323</v>
      </c>
      <c r="L125" s="69">
        <v>11</v>
      </c>
    </row>
    <row r="126" spans="1:12">
      <c r="A126" s="68">
        <v>5</v>
      </c>
      <c r="B126" s="63" t="s">
        <v>343</v>
      </c>
      <c r="C126" s="68">
        <v>14</v>
      </c>
      <c r="D126" s="68">
        <v>8</v>
      </c>
      <c r="E126" s="68">
        <v>0</v>
      </c>
      <c r="F126" s="68">
        <v>6</v>
      </c>
      <c r="G126" s="68">
        <v>441</v>
      </c>
      <c r="H126" s="63" t="s">
        <v>323</v>
      </c>
      <c r="I126" s="69">
        <v>327</v>
      </c>
      <c r="J126" s="68">
        <v>16</v>
      </c>
      <c r="K126" s="63" t="s">
        <v>323</v>
      </c>
      <c r="L126" s="69">
        <v>12</v>
      </c>
    </row>
    <row r="127" spans="1:12">
      <c r="A127" s="68">
        <v>6</v>
      </c>
      <c r="B127" s="63" t="s">
        <v>676</v>
      </c>
      <c r="C127" s="68">
        <v>14</v>
      </c>
      <c r="D127" s="68">
        <v>6</v>
      </c>
      <c r="E127" s="68">
        <v>0</v>
      </c>
      <c r="F127" s="68">
        <v>8</v>
      </c>
      <c r="G127" s="68">
        <v>367</v>
      </c>
      <c r="H127" s="63" t="s">
        <v>323</v>
      </c>
      <c r="I127" s="69">
        <v>345</v>
      </c>
      <c r="J127" s="68">
        <v>12</v>
      </c>
      <c r="K127" s="63" t="s">
        <v>323</v>
      </c>
      <c r="L127" s="69">
        <v>16</v>
      </c>
    </row>
    <row r="128" spans="1:12">
      <c r="A128" s="68">
        <v>7</v>
      </c>
      <c r="B128" s="63" t="s">
        <v>338</v>
      </c>
      <c r="C128" s="68">
        <v>14</v>
      </c>
      <c r="D128" s="68">
        <v>2</v>
      </c>
      <c r="E128" s="68">
        <v>1</v>
      </c>
      <c r="F128" s="68">
        <v>11</v>
      </c>
      <c r="G128" s="68">
        <v>301</v>
      </c>
      <c r="H128" s="63" t="s">
        <v>323</v>
      </c>
      <c r="I128" s="69">
        <v>392</v>
      </c>
      <c r="J128" s="68">
        <v>5</v>
      </c>
      <c r="K128" s="63" t="s">
        <v>323</v>
      </c>
      <c r="L128" s="69">
        <v>23</v>
      </c>
    </row>
    <row r="129" spans="1:12">
      <c r="A129" s="68">
        <v>8</v>
      </c>
      <c r="B129" s="63" t="s">
        <v>690</v>
      </c>
      <c r="C129" s="68">
        <v>14</v>
      </c>
      <c r="D129" s="68">
        <v>1</v>
      </c>
      <c r="E129" s="68">
        <v>1</v>
      </c>
      <c r="F129" s="68">
        <v>12</v>
      </c>
      <c r="G129" s="68">
        <v>181</v>
      </c>
      <c r="H129" s="63" t="s">
        <v>323</v>
      </c>
      <c r="I129" s="69">
        <v>434</v>
      </c>
      <c r="J129" s="68">
        <v>3</v>
      </c>
      <c r="K129" s="63" t="s">
        <v>323</v>
      </c>
      <c r="L129" s="69">
        <v>25</v>
      </c>
    </row>
    <row r="131" spans="1:12">
      <c r="A131" s="65" t="s">
        <v>615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409</v>
      </c>
      <c r="C133" s="68">
        <v>14</v>
      </c>
      <c r="D133" s="68">
        <v>14</v>
      </c>
      <c r="E133" s="68">
        <v>0</v>
      </c>
      <c r="F133" s="68">
        <v>0</v>
      </c>
      <c r="G133" s="68">
        <v>535</v>
      </c>
      <c r="H133" s="63" t="s">
        <v>323</v>
      </c>
      <c r="I133" s="69">
        <v>285</v>
      </c>
      <c r="J133" s="68">
        <v>28</v>
      </c>
      <c r="K133" s="63" t="s">
        <v>323</v>
      </c>
      <c r="L133" s="69">
        <v>0</v>
      </c>
    </row>
    <row r="134" spans="1:12">
      <c r="A134" s="68">
        <v>2</v>
      </c>
      <c r="B134" s="63" t="s">
        <v>329</v>
      </c>
      <c r="C134" s="68">
        <v>14</v>
      </c>
      <c r="D134" s="68">
        <v>12</v>
      </c>
      <c r="E134" s="68">
        <v>0</v>
      </c>
      <c r="F134" s="68">
        <v>2</v>
      </c>
      <c r="G134" s="68">
        <v>462</v>
      </c>
      <c r="H134" s="63" t="s">
        <v>323</v>
      </c>
      <c r="I134" s="69">
        <v>294</v>
      </c>
      <c r="J134" s="68">
        <v>24</v>
      </c>
      <c r="K134" s="63" t="s">
        <v>323</v>
      </c>
      <c r="L134" s="69">
        <v>4</v>
      </c>
    </row>
    <row r="135" spans="1:12">
      <c r="A135" s="68">
        <v>3</v>
      </c>
      <c r="B135" s="63" t="s">
        <v>349</v>
      </c>
      <c r="C135" s="68">
        <v>14</v>
      </c>
      <c r="D135" s="68">
        <v>10</v>
      </c>
      <c r="E135" s="68">
        <v>0</v>
      </c>
      <c r="F135" s="68">
        <v>4</v>
      </c>
      <c r="G135" s="68">
        <v>449</v>
      </c>
      <c r="H135" s="63" t="s">
        <v>323</v>
      </c>
      <c r="I135" s="69">
        <v>277</v>
      </c>
      <c r="J135" s="68">
        <v>20</v>
      </c>
      <c r="K135" s="63" t="s">
        <v>323</v>
      </c>
      <c r="L135" s="69">
        <v>8</v>
      </c>
    </row>
    <row r="136" spans="1:12">
      <c r="A136" s="68">
        <v>4</v>
      </c>
      <c r="B136" s="63" t="s">
        <v>424</v>
      </c>
      <c r="C136" s="68">
        <v>14</v>
      </c>
      <c r="D136" s="68">
        <v>7</v>
      </c>
      <c r="E136" s="68">
        <v>0</v>
      </c>
      <c r="F136" s="68">
        <v>7</v>
      </c>
      <c r="G136" s="68">
        <v>358</v>
      </c>
      <c r="H136" s="63" t="s">
        <v>323</v>
      </c>
      <c r="I136" s="69">
        <v>351</v>
      </c>
      <c r="J136" s="68">
        <v>14</v>
      </c>
      <c r="K136" s="63" t="s">
        <v>323</v>
      </c>
      <c r="L136" s="69">
        <v>14</v>
      </c>
    </row>
    <row r="137" spans="1:12">
      <c r="A137" s="68">
        <v>5</v>
      </c>
      <c r="B137" s="63" t="s">
        <v>338</v>
      </c>
      <c r="C137" s="68">
        <v>14</v>
      </c>
      <c r="D137" s="68">
        <v>5</v>
      </c>
      <c r="E137" s="68">
        <v>0</v>
      </c>
      <c r="F137" s="68">
        <v>9</v>
      </c>
      <c r="G137" s="68">
        <v>345</v>
      </c>
      <c r="H137" s="63" t="s">
        <v>323</v>
      </c>
      <c r="I137" s="69">
        <v>427</v>
      </c>
      <c r="J137" s="68">
        <v>10</v>
      </c>
      <c r="K137" s="63" t="s">
        <v>323</v>
      </c>
      <c r="L137" s="69">
        <v>18</v>
      </c>
    </row>
    <row r="138" spans="1:12">
      <c r="A138" s="68">
        <v>6</v>
      </c>
      <c r="B138" s="63" t="s">
        <v>610</v>
      </c>
      <c r="C138" s="68">
        <v>14</v>
      </c>
      <c r="D138" s="68">
        <v>3</v>
      </c>
      <c r="E138" s="68">
        <v>1</v>
      </c>
      <c r="F138" s="68">
        <v>10</v>
      </c>
      <c r="G138" s="68">
        <v>277</v>
      </c>
      <c r="H138" s="63" t="s">
        <v>323</v>
      </c>
      <c r="I138" s="69">
        <v>416</v>
      </c>
      <c r="J138" s="68">
        <v>7</v>
      </c>
      <c r="K138" s="63" t="s">
        <v>323</v>
      </c>
      <c r="L138" s="69">
        <v>21</v>
      </c>
    </row>
    <row r="139" spans="1:12">
      <c r="A139" s="68">
        <v>7</v>
      </c>
      <c r="B139" s="63" t="s">
        <v>605</v>
      </c>
      <c r="C139" s="68">
        <v>14</v>
      </c>
      <c r="D139" s="68">
        <v>2</v>
      </c>
      <c r="E139" s="68">
        <v>1</v>
      </c>
      <c r="F139" s="68">
        <v>11</v>
      </c>
      <c r="G139" s="68">
        <v>294</v>
      </c>
      <c r="H139" s="63" t="s">
        <v>323</v>
      </c>
      <c r="I139" s="69">
        <v>485</v>
      </c>
      <c r="J139" s="68">
        <v>5</v>
      </c>
      <c r="K139" s="63" t="s">
        <v>323</v>
      </c>
      <c r="L139" s="69">
        <v>23</v>
      </c>
    </row>
    <row r="140" spans="1:12">
      <c r="A140" s="68">
        <v>8</v>
      </c>
      <c r="B140" s="63" t="s">
        <v>602</v>
      </c>
      <c r="C140" s="68">
        <v>14</v>
      </c>
      <c r="D140" s="68">
        <v>1</v>
      </c>
      <c r="E140" s="68">
        <v>2</v>
      </c>
      <c r="F140" s="68">
        <v>11</v>
      </c>
      <c r="G140" s="68">
        <v>277</v>
      </c>
      <c r="H140" s="63" t="s">
        <v>323</v>
      </c>
      <c r="I140" s="69">
        <v>462</v>
      </c>
      <c r="J140" s="68">
        <v>4</v>
      </c>
      <c r="K140" s="63" t="s">
        <v>323</v>
      </c>
      <c r="L140" s="69">
        <v>24</v>
      </c>
    </row>
    <row r="142" spans="1:12">
      <c r="A142" s="65" t="s">
        <v>616</v>
      </c>
    </row>
    <row r="143" spans="1:12">
      <c r="C143" s="66" t="s">
        <v>316</v>
      </c>
      <c r="D143" s="66" t="s">
        <v>317</v>
      </c>
      <c r="E143" s="66" t="s">
        <v>318</v>
      </c>
      <c r="F143" s="66" t="s">
        <v>319</v>
      </c>
      <c r="H143" s="67" t="s">
        <v>320</v>
      </c>
      <c r="K143" s="67" t="s">
        <v>321</v>
      </c>
    </row>
    <row r="144" spans="1:12">
      <c r="A144" s="68">
        <v>1</v>
      </c>
      <c r="B144" s="63" t="s">
        <v>601</v>
      </c>
      <c r="C144" s="68">
        <v>14</v>
      </c>
      <c r="D144" s="68">
        <v>12</v>
      </c>
      <c r="E144" s="68">
        <v>0</v>
      </c>
      <c r="F144" s="68">
        <v>2</v>
      </c>
      <c r="G144" s="68">
        <v>469</v>
      </c>
      <c r="H144" s="63" t="s">
        <v>323</v>
      </c>
      <c r="I144" s="69">
        <v>283</v>
      </c>
      <c r="J144" s="68">
        <v>24</v>
      </c>
      <c r="K144" s="63" t="s">
        <v>323</v>
      </c>
      <c r="L144" s="69">
        <v>4</v>
      </c>
    </row>
    <row r="145" spans="1:12">
      <c r="A145" s="68">
        <v>2</v>
      </c>
      <c r="B145" s="63" t="s">
        <v>343</v>
      </c>
      <c r="C145" s="68">
        <v>14</v>
      </c>
      <c r="D145" s="68">
        <v>11</v>
      </c>
      <c r="E145" s="68">
        <v>2</v>
      </c>
      <c r="F145" s="68">
        <v>1</v>
      </c>
      <c r="G145" s="68">
        <v>433</v>
      </c>
      <c r="H145" s="63" t="s">
        <v>323</v>
      </c>
      <c r="I145" s="69">
        <v>328</v>
      </c>
      <c r="J145" s="68">
        <v>24</v>
      </c>
      <c r="K145" s="63" t="s">
        <v>323</v>
      </c>
      <c r="L145" s="69">
        <v>4</v>
      </c>
    </row>
    <row r="146" spans="1:12">
      <c r="A146" s="68">
        <v>3</v>
      </c>
      <c r="B146" s="63" t="s">
        <v>608</v>
      </c>
      <c r="C146" s="68">
        <v>14</v>
      </c>
      <c r="D146" s="68">
        <v>8</v>
      </c>
      <c r="E146" s="68">
        <v>2</v>
      </c>
      <c r="F146" s="68">
        <v>4</v>
      </c>
      <c r="G146" s="68">
        <v>372</v>
      </c>
      <c r="H146" s="63" t="s">
        <v>323</v>
      </c>
      <c r="I146" s="69">
        <v>316</v>
      </c>
      <c r="J146" s="68">
        <v>18</v>
      </c>
      <c r="K146" s="63" t="s">
        <v>323</v>
      </c>
      <c r="L146" s="69">
        <v>10</v>
      </c>
    </row>
    <row r="147" spans="1:12">
      <c r="A147" s="68">
        <v>4</v>
      </c>
      <c r="B147" s="63" t="s">
        <v>682</v>
      </c>
      <c r="C147" s="68">
        <v>14</v>
      </c>
      <c r="D147" s="68">
        <v>7</v>
      </c>
      <c r="E147" s="68">
        <v>2</v>
      </c>
      <c r="F147" s="68">
        <v>5</v>
      </c>
      <c r="G147" s="68">
        <v>398</v>
      </c>
      <c r="H147" s="63" t="s">
        <v>323</v>
      </c>
      <c r="I147" s="69">
        <v>336</v>
      </c>
      <c r="J147" s="68">
        <v>16</v>
      </c>
      <c r="K147" s="63" t="s">
        <v>323</v>
      </c>
      <c r="L147" s="69">
        <v>12</v>
      </c>
    </row>
    <row r="148" spans="1:12">
      <c r="A148" s="68">
        <v>5</v>
      </c>
      <c r="B148" s="63" t="s">
        <v>371</v>
      </c>
      <c r="C148" s="68">
        <v>14</v>
      </c>
      <c r="D148" s="68">
        <v>6</v>
      </c>
      <c r="E148" s="68">
        <v>2</v>
      </c>
      <c r="F148" s="68">
        <v>6</v>
      </c>
      <c r="G148" s="68">
        <v>424</v>
      </c>
      <c r="H148" s="63" t="s">
        <v>323</v>
      </c>
      <c r="I148" s="69">
        <v>373</v>
      </c>
      <c r="J148" s="68">
        <v>14</v>
      </c>
      <c r="K148" s="63" t="s">
        <v>323</v>
      </c>
      <c r="L148" s="69">
        <v>14</v>
      </c>
    </row>
    <row r="149" spans="1:12">
      <c r="A149" s="68">
        <v>6</v>
      </c>
      <c r="B149" s="63" t="s">
        <v>367</v>
      </c>
      <c r="C149" s="68">
        <v>14</v>
      </c>
      <c r="D149" s="68">
        <v>5</v>
      </c>
      <c r="E149" s="68">
        <v>2</v>
      </c>
      <c r="F149" s="68">
        <v>7</v>
      </c>
      <c r="G149" s="68">
        <v>349</v>
      </c>
      <c r="H149" s="63" t="s">
        <v>323</v>
      </c>
      <c r="I149" s="69">
        <v>316</v>
      </c>
      <c r="J149" s="68">
        <v>12</v>
      </c>
      <c r="K149" s="63" t="s">
        <v>323</v>
      </c>
      <c r="L149" s="69">
        <v>16</v>
      </c>
    </row>
    <row r="150" spans="1:12">
      <c r="A150" s="68">
        <v>7</v>
      </c>
      <c r="B150" s="63" t="s">
        <v>609</v>
      </c>
      <c r="C150" s="68">
        <v>14</v>
      </c>
      <c r="D150" s="68">
        <v>1</v>
      </c>
      <c r="E150" s="68">
        <v>0</v>
      </c>
      <c r="F150" s="68">
        <v>13</v>
      </c>
      <c r="G150" s="68">
        <v>215</v>
      </c>
      <c r="H150" s="63" t="s">
        <v>323</v>
      </c>
      <c r="I150" s="69">
        <v>428</v>
      </c>
      <c r="J150" s="68">
        <v>2</v>
      </c>
      <c r="K150" s="63" t="s">
        <v>323</v>
      </c>
      <c r="L150" s="69">
        <v>26</v>
      </c>
    </row>
    <row r="151" spans="1:12">
      <c r="A151" s="68">
        <v>8</v>
      </c>
      <c r="B151" s="63" t="s">
        <v>672</v>
      </c>
      <c r="C151" s="68">
        <v>14</v>
      </c>
      <c r="D151" s="68">
        <v>1</v>
      </c>
      <c r="E151" s="68">
        <v>0</v>
      </c>
      <c r="F151" s="68">
        <v>13</v>
      </c>
      <c r="G151" s="68">
        <v>176</v>
      </c>
      <c r="H151" s="63" t="s">
        <v>323</v>
      </c>
      <c r="I151" s="69">
        <v>456</v>
      </c>
      <c r="J151" s="68">
        <v>2</v>
      </c>
      <c r="K151" s="63" t="s">
        <v>323</v>
      </c>
      <c r="L151" s="69">
        <v>26</v>
      </c>
    </row>
    <row r="153" spans="1:12">
      <c r="A153" s="65" t="s">
        <v>618</v>
      </c>
    </row>
    <row r="154" spans="1:12">
      <c r="C154" s="66" t="s">
        <v>316</v>
      </c>
      <c r="D154" s="66" t="s">
        <v>317</v>
      </c>
      <c r="E154" s="66" t="s">
        <v>318</v>
      </c>
      <c r="F154" s="66" t="s">
        <v>319</v>
      </c>
      <c r="H154" s="67" t="s">
        <v>320</v>
      </c>
      <c r="K154" s="67" t="s">
        <v>321</v>
      </c>
    </row>
    <row r="155" spans="1:12">
      <c r="A155" s="68">
        <v>1</v>
      </c>
      <c r="B155" s="63" t="s">
        <v>671</v>
      </c>
      <c r="C155" s="68">
        <v>12</v>
      </c>
      <c r="D155" s="68">
        <v>10</v>
      </c>
      <c r="E155" s="68">
        <v>1</v>
      </c>
      <c r="F155" s="68">
        <v>1</v>
      </c>
      <c r="G155" s="68">
        <v>333</v>
      </c>
      <c r="H155" s="63" t="s">
        <v>323</v>
      </c>
      <c r="I155" s="69">
        <v>249</v>
      </c>
      <c r="J155" s="68">
        <v>21</v>
      </c>
      <c r="K155" s="63" t="s">
        <v>323</v>
      </c>
      <c r="L155" s="69">
        <v>3</v>
      </c>
    </row>
    <row r="156" spans="1:12">
      <c r="A156" s="68">
        <v>2</v>
      </c>
      <c r="B156" s="63" t="s">
        <v>690</v>
      </c>
      <c r="C156" s="68">
        <v>12</v>
      </c>
      <c r="D156" s="68">
        <v>9</v>
      </c>
      <c r="E156" s="68">
        <v>1</v>
      </c>
      <c r="F156" s="68">
        <v>2</v>
      </c>
      <c r="G156" s="68">
        <v>349</v>
      </c>
      <c r="H156" s="63" t="s">
        <v>323</v>
      </c>
      <c r="I156" s="69">
        <v>212</v>
      </c>
      <c r="J156" s="68">
        <v>19</v>
      </c>
      <c r="K156" s="63" t="s">
        <v>323</v>
      </c>
      <c r="L156" s="69">
        <v>5</v>
      </c>
    </row>
    <row r="157" spans="1:12">
      <c r="A157" s="68">
        <v>3</v>
      </c>
      <c r="B157" s="63" t="s">
        <v>685</v>
      </c>
      <c r="C157" s="68">
        <v>12</v>
      </c>
      <c r="D157" s="68">
        <v>7</v>
      </c>
      <c r="E157" s="68">
        <v>0</v>
      </c>
      <c r="F157" s="68">
        <v>5</v>
      </c>
      <c r="G157" s="68">
        <v>224</v>
      </c>
      <c r="H157" s="63" t="s">
        <v>323</v>
      </c>
      <c r="I157" s="69">
        <v>250</v>
      </c>
      <c r="J157" s="68">
        <v>14</v>
      </c>
      <c r="K157" s="63" t="s">
        <v>323</v>
      </c>
      <c r="L157" s="69">
        <v>10</v>
      </c>
    </row>
    <row r="158" spans="1:12">
      <c r="A158" s="68">
        <v>4</v>
      </c>
      <c r="B158" s="63" t="s">
        <v>368</v>
      </c>
      <c r="C158" s="68">
        <v>12</v>
      </c>
      <c r="D158" s="68">
        <v>6</v>
      </c>
      <c r="E158" s="68">
        <v>0</v>
      </c>
      <c r="F158" s="68">
        <v>6</v>
      </c>
      <c r="G158" s="68">
        <v>281</v>
      </c>
      <c r="H158" s="63" t="s">
        <v>323</v>
      </c>
      <c r="I158" s="69">
        <v>311</v>
      </c>
      <c r="J158" s="68">
        <v>12</v>
      </c>
      <c r="K158" s="63" t="s">
        <v>323</v>
      </c>
      <c r="L158" s="69">
        <v>12</v>
      </c>
    </row>
    <row r="159" spans="1:12">
      <c r="A159" s="68">
        <v>5</v>
      </c>
      <c r="B159" s="63" t="s">
        <v>711</v>
      </c>
      <c r="C159" s="68">
        <v>12</v>
      </c>
      <c r="D159" s="68">
        <v>5</v>
      </c>
      <c r="E159" s="68">
        <v>0</v>
      </c>
      <c r="F159" s="68">
        <v>7</v>
      </c>
      <c r="G159" s="68">
        <v>256</v>
      </c>
      <c r="H159" s="63" t="s">
        <v>323</v>
      </c>
      <c r="I159" s="69">
        <v>283</v>
      </c>
      <c r="J159" s="68">
        <v>10</v>
      </c>
      <c r="K159" s="63" t="s">
        <v>323</v>
      </c>
      <c r="L159" s="69">
        <v>14</v>
      </c>
    </row>
    <row r="160" spans="1:12">
      <c r="A160" s="68">
        <v>6</v>
      </c>
      <c r="B160" s="63" t="s">
        <v>684</v>
      </c>
      <c r="C160" s="68">
        <v>12</v>
      </c>
      <c r="D160" s="68">
        <v>3</v>
      </c>
      <c r="E160" s="68">
        <v>1</v>
      </c>
      <c r="F160" s="68">
        <v>8</v>
      </c>
      <c r="G160" s="68">
        <v>234</v>
      </c>
      <c r="H160" s="63" t="s">
        <v>323</v>
      </c>
      <c r="I160" s="69">
        <v>276</v>
      </c>
      <c r="J160" s="68">
        <v>7</v>
      </c>
      <c r="K160" s="63" t="s">
        <v>323</v>
      </c>
      <c r="L160" s="69">
        <v>17</v>
      </c>
    </row>
    <row r="161" spans="1:12">
      <c r="A161" s="68">
        <v>7</v>
      </c>
      <c r="B161" s="63" t="s">
        <v>700</v>
      </c>
      <c r="C161" s="68">
        <v>12</v>
      </c>
      <c r="D161" s="68">
        <v>0</v>
      </c>
      <c r="E161" s="68">
        <v>1</v>
      </c>
      <c r="F161" s="68">
        <v>11</v>
      </c>
      <c r="G161" s="68">
        <v>225</v>
      </c>
      <c r="H161" s="63" t="s">
        <v>323</v>
      </c>
      <c r="I161" s="69">
        <v>321</v>
      </c>
      <c r="J161" s="68">
        <v>1</v>
      </c>
      <c r="K161" s="63" t="s">
        <v>323</v>
      </c>
      <c r="L161" s="69">
        <v>23</v>
      </c>
    </row>
    <row r="163" spans="1:12">
      <c r="A163" s="65" t="s">
        <v>619</v>
      </c>
    </row>
    <row r="164" spans="1:12">
      <c r="C164" s="66" t="s">
        <v>316</v>
      </c>
      <c r="D164" s="66" t="s">
        <v>317</v>
      </c>
      <c r="E164" s="66" t="s">
        <v>318</v>
      </c>
      <c r="F164" s="66" t="s">
        <v>319</v>
      </c>
      <c r="H164" s="67" t="s">
        <v>320</v>
      </c>
      <c r="K164" s="67" t="s">
        <v>321</v>
      </c>
    </row>
    <row r="165" spans="1:12">
      <c r="A165" s="68">
        <v>1</v>
      </c>
      <c r="B165" s="63" t="s">
        <v>408</v>
      </c>
      <c r="C165" s="68">
        <v>14</v>
      </c>
      <c r="D165" s="68">
        <v>13</v>
      </c>
      <c r="E165" s="68">
        <v>0</v>
      </c>
      <c r="F165" s="68">
        <v>1</v>
      </c>
      <c r="G165" s="68">
        <v>441</v>
      </c>
      <c r="H165" s="63" t="s">
        <v>323</v>
      </c>
      <c r="I165" s="69">
        <v>317</v>
      </c>
      <c r="J165" s="68">
        <v>26</v>
      </c>
      <c r="K165" s="63" t="s">
        <v>323</v>
      </c>
      <c r="L165" s="69">
        <v>2</v>
      </c>
    </row>
    <row r="166" spans="1:12">
      <c r="A166" s="68">
        <v>2</v>
      </c>
      <c r="B166" s="63" t="s">
        <v>341</v>
      </c>
      <c r="C166" s="68">
        <v>14</v>
      </c>
      <c r="D166" s="68">
        <v>12</v>
      </c>
      <c r="E166" s="68">
        <v>0</v>
      </c>
      <c r="F166" s="68">
        <v>2</v>
      </c>
      <c r="G166" s="68">
        <v>478</v>
      </c>
      <c r="H166" s="63" t="s">
        <v>323</v>
      </c>
      <c r="I166" s="69">
        <v>285</v>
      </c>
      <c r="J166" s="68">
        <v>24</v>
      </c>
      <c r="K166" s="63" t="s">
        <v>323</v>
      </c>
      <c r="L166" s="69">
        <v>4</v>
      </c>
    </row>
    <row r="167" spans="1:12">
      <c r="A167" s="68">
        <v>3</v>
      </c>
      <c r="B167" s="63" t="s">
        <v>682</v>
      </c>
      <c r="C167" s="68">
        <v>14</v>
      </c>
      <c r="D167" s="68">
        <v>9</v>
      </c>
      <c r="E167" s="68">
        <v>0</v>
      </c>
      <c r="F167" s="68">
        <v>5</v>
      </c>
      <c r="G167" s="68">
        <v>400</v>
      </c>
      <c r="H167" s="63" t="s">
        <v>323</v>
      </c>
      <c r="I167" s="69">
        <v>379</v>
      </c>
      <c r="J167" s="68">
        <v>18</v>
      </c>
      <c r="K167" s="63" t="s">
        <v>323</v>
      </c>
      <c r="L167" s="69">
        <v>10</v>
      </c>
    </row>
    <row r="168" spans="1:12">
      <c r="A168" s="68">
        <v>4</v>
      </c>
      <c r="B168" s="63" t="s">
        <v>414</v>
      </c>
      <c r="C168" s="68">
        <v>14</v>
      </c>
      <c r="D168" s="68">
        <v>6</v>
      </c>
      <c r="E168" s="68">
        <v>1</v>
      </c>
      <c r="F168" s="68">
        <v>7</v>
      </c>
      <c r="G168" s="68">
        <v>340</v>
      </c>
      <c r="H168" s="63" t="s">
        <v>323</v>
      </c>
      <c r="I168" s="69">
        <v>348</v>
      </c>
      <c r="J168" s="68">
        <v>13</v>
      </c>
      <c r="K168" s="63" t="s">
        <v>323</v>
      </c>
      <c r="L168" s="69">
        <v>15</v>
      </c>
    </row>
    <row r="169" spans="1:12">
      <c r="A169" s="68">
        <v>5</v>
      </c>
      <c r="B169" s="63" t="s">
        <v>364</v>
      </c>
      <c r="C169" s="68">
        <v>14</v>
      </c>
      <c r="D169" s="68">
        <v>6</v>
      </c>
      <c r="E169" s="68">
        <v>0</v>
      </c>
      <c r="F169" s="68">
        <v>8</v>
      </c>
      <c r="G169" s="68">
        <v>335</v>
      </c>
      <c r="H169" s="63" t="s">
        <v>323</v>
      </c>
      <c r="I169" s="69">
        <v>406</v>
      </c>
      <c r="J169" s="68">
        <v>12</v>
      </c>
      <c r="K169" s="63" t="s">
        <v>323</v>
      </c>
      <c r="L169" s="69">
        <v>16</v>
      </c>
    </row>
    <row r="170" spans="1:12">
      <c r="A170" s="68">
        <v>6</v>
      </c>
      <c r="B170" s="63" t="s">
        <v>409</v>
      </c>
      <c r="C170" s="68">
        <v>14</v>
      </c>
      <c r="D170" s="68">
        <v>5</v>
      </c>
      <c r="E170" s="68">
        <v>0</v>
      </c>
      <c r="F170" s="68">
        <v>9</v>
      </c>
      <c r="G170" s="68">
        <v>332</v>
      </c>
      <c r="H170" s="63" t="s">
        <v>323</v>
      </c>
      <c r="I170" s="69">
        <v>332</v>
      </c>
      <c r="J170" s="68">
        <v>10</v>
      </c>
      <c r="K170" s="63" t="s">
        <v>323</v>
      </c>
      <c r="L170" s="69">
        <v>18</v>
      </c>
    </row>
    <row r="171" spans="1:12">
      <c r="A171" s="68">
        <v>7</v>
      </c>
      <c r="B171" s="63" t="s">
        <v>329</v>
      </c>
      <c r="C171" s="68">
        <v>14</v>
      </c>
      <c r="D171" s="68">
        <v>4</v>
      </c>
      <c r="E171" s="68">
        <v>1</v>
      </c>
      <c r="F171" s="68">
        <v>9</v>
      </c>
      <c r="G171" s="68">
        <v>314</v>
      </c>
      <c r="H171" s="63" t="s">
        <v>323</v>
      </c>
      <c r="I171" s="69">
        <v>383</v>
      </c>
      <c r="J171" s="68">
        <v>9</v>
      </c>
      <c r="K171" s="63" t="s">
        <v>323</v>
      </c>
      <c r="L171" s="69">
        <v>19</v>
      </c>
    </row>
    <row r="172" spans="1:12">
      <c r="A172" s="68">
        <v>8</v>
      </c>
      <c r="B172" s="63" t="s">
        <v>601</v>
      </c>
      <c r="C172" s="68">
        <v>14</v>
      </c>
      <c r="D172" s="68">
        <v>0</v>
      </c>
      <c r="E172" s="68">
        <v>0</v>
      </c>
      <c r="F172" s="68">
        <v>14</v>
      </c>
      <c r="G172" s="68">
        <v>302</v>
      </c>
      <c r="H172" s="63" t="s">
        <v>323</v>
      </c>
      <c r="I172" s="69">
        <v>492</v>
      </c>
      <c r="J172" s="68">
        <v>0</v>
      </c>
      <c r="K172" s="63" t="s">
        <v>323</v>
      </c>
      <c r="L172" s="69">
        <v>28</v>
      </c>
    </row>
    <row r="174" spans="1:12">
      <c r="A174" s="65" t="s">
        <v>620</v>
      </c>
    </row>
    <row r="175" spans="1:12">
      <c r="C175" s="66" t="s">
        <v>316</v>
      </c>
      <c r="D175" s="66" t="s">
        <v>317</v>
      </c>
      <c r="E175" s="66" t="s">
        <v>318</v>
      </c>
      <c r="F175" s="66" t="s">
        <v>319</v>
      </c>
      <c r="H175" s="67" t="s">
        <v>320</v>
      </c>
      <c r="K175" s="67" t="s">
        <v>321</v>
      </c>
    </row>
    <row r="176" spans="1:12">
      <c r="A176" s="68">
        <v>1</v>
      </c>
      <c r="B176" s="63" t="s">
        <v>416</v>
      </c>
      <c r="C176" s="68">
        <v>14</v>
      </c>
      <c r="D176" s="68">
        <v>14</v>
      </c>
      <c r="E176" s="68">
        <v>0</v>
      </c>
      <c r="F176" s="68">
        <v>0</v>
      </c>
      <c r="G176" s="68">
        <v>376</v>
      </c>
      <c r="H176" s="63" t="s">
        <v>323</v>
      </c>
      <c r="I176" s="69">
        <v>178</v>
      </c>
      <c r="J176" s="68">
        <v>28</v>
      </c>
      <c r="K176" s="63" t="s">
        <v>323</v>
      </c>
      <c r="L176" s="69">
        <v>0</v>
      </c>
    </row>
    <row r="177" spans="1:12">
      <c r="A177" s="68">
        <v>2</v>
      </c>
      <c r="B177" s="63" t="s">
        <v>602</v>
      </c>
      <c r="C177" s="68">
        <v>14</v>
      </c>
      <c r="D177" s="68">
        <v>10</v>
      </c>
      <c r="E177" s="68">
        <v>2</v>
      </c>
      <c r="F177" s="68">
        <v>2</v>
      </c>
      <c r="G177" s="68">
        <v>357</v>
      </c>
      <c r="H177" s="63" t="s">
        <v>323</v>
      </c>
      <c r="I177" s="69">
        <v>251</v>
      </c>
      <c r="J177" s="68">
        <v>22</v>
      </c>
      <c r="K177" s="63" t="s">
        <v>323</v>
      </c>
      <c r="L177" s="69">
        <v>6</v>
      </c>
    </row>
    <row r="178" spans="1:12">
      <c r="A178" s="68">
        <v>3</v>
      </c>
      <c r="B178" s="63" t="s">
        <v>349</v>
      </c>
      <c r="C178" s="68">
        <v>14</v>
      </c>
      <c r="D178" s="68">
        <v>9</v>
      </c>
      <c r="E178" s="68">
        <v>1</v>
      </c>
      <c r="F178" s="68">
        <v>4</v>
      </c>
      <c r="G178" s="68">
        <v>394</v>
      </c>
      <c r="H178" s="63" t="s">
        <v>323</v>
      </c>
      <c r="I178" s="69">
        <v>309</v>
      </c>
      <c r="J178" s="68">
        <v>19</v>
      </c>
      <c r="K178" s="63" t="s">
        <v>323</v>
      </c>
      <c r="L178" s="69">
        <v>9</v>
      </c>
    </row>
    <row r="179" spans="1:12">
      <c r="A179" s="68">
        <v>4</v>
      </c>
      <c r="B179" s="63" t="s">
        <v>368</v>
      </c>
      <c r="C179" s="68">
        <v>14</v>
      </c>
      <c r="D179" s="68">
        <v>7</v>
      </c>
      <c r="E179" s="68">
        <v>1</v>
      </c>
      <c r="F179" s="68">
        <v>6</v>
      </c>
      <c r="G179" s="68">
        <v>342</v>
      </c>
      <c r="H179" s="63" t="s">
        <v>323</v>
      </c>
      <c r="I179" s="69">
        <v>317</v>
      </c>
      <c r="J179" s="68">
        <v>15</v>
      </c>
      <c r="K179" s="63" t="s">
        <v>323</v>
      </c>
      <c r="L179" s="69">
        <v>13</v>
      </c>
    </row>
    <row r="180" spans="1:12">
      <c r="A180" s="68">
        <v>5</v>
      </c>
      <c r="B180" s="63" t="s">
        <v>609</v>
      </c>
      <c r="C180" s="68">
        <v>14</v>
      </c>
      <c r="D180" s="68">
        <v>6</v>
      </c>
      <c r="E180" s="68">
        <v>0</v>
      </c>
      <c r="F180" s="68">
        <v>8</v>
      </c>
      <c r="G180" s="68">
        <v>243</v>
      </c>
      <c r="H180" s="63" t="s">
        <v>323</v>
      </c>
      <c r="I180" s="69">
        <v>320</v>
      </c>
      <c r="J180" s="68">
        <v>12</v>
      </c>
      <c r="K180" s="63" t="s">
        <v>323</v>
      </c>
      <c r="L180" s="69">
        <v>16</v>
      </c>
    </row>
    <row r="181" spans="1:12">
      <c r="A181" s="68">
        <v>6</v>
      </c>
      <c r="B181" s="63" t="s">
        <v>608</v>
      </c>
      <c r="C181" s="68">
        <v>14</v>
      </c>
      <c r="D181" s="68">
        <v>5</v>
      </c>
      <c r="E181" s="68">
        <v>0</v>
      </c>
      <c r="F181" s="68">
        <v>9</v>
      </c>
      <c r="G181" s="68">
        <v>294</v>
      </c>
      <c r="H181" s="63" t="s">
        <v>323</v>
      </c>
      <c r="I181" s="69">
        <v>329</v>
      </c>
      <c r="J181" s="68">
        <v>10</v>
      </c>
      <c r="K181" s="63" t="s">
        <v>323</v>
      </c>
      <c r="L181" s="69">
        <v>18</v>
      </c>
    </row>
    <row r="182" spans="1:12">
      <c r="A182" s="68">
        <v>7</v>
      </c>
      <c r="B182" s="63" t="s">
        <v>343</v>
      </c>
      <c r="C182" s="68">
        <v>14</v>
      </c>
      <c r="D182" s="68">
        <v>2</v>
      </c>
      <c r="E182" s="68">
        <v>0</v>
      </c>
      <c r="F182" s="68">
        <v>12</v>
      </c>
      <c r="G182" s="68">
        <v>233</v>
      </c>
      <c r="H182" s="63" t="s">
        <v>323</v>
      </c>
      <c r="I182" s="69">
        <v>364</v>
      </c>
      <c r="J182" s="68">
        <v>4</v>
      </c>
      <c r="K182" s="63" t="s">
        <v>323</v>
      </c>
      <c r="L182" s="69">
        <v>24</v>
      </c>
    </row>
    <row r="183" spans="1:12">
      <c r="A183" s="68">
        <v>8</v>
      </c>
      <c r="B183" s="63" t="s">
        <v>610</v>
      </c>
      <c r="C183" s="68">
        <v>14</v>
      </c>
      <c r="D183" s="68">
        <v>1</v>
      </c>
      <c r="E183" s="68">
        <v>0</v>
      </c>
      <c r="F183" s="68">
        <v>13</v>
      </c>
      <c r="G183" s="68">
        <v>235</v>
      </c>
      <c r="H183" s="63" t="s">
        <v>323</v>
      </c>
      <c r="I183" s="69">
        <v>406</v>
      </c>
      <c r="J183" s="68">
        <v>2</v>
      </c>
      <c r="K183" s="63" t="s">
        <v>323</v>
      </c>
      <c r="L183" s="69">
        <v>26</v>
      </c>
    </row>
    <row r="185" spans="1:12">
      <c r="A185" s="65" t="s">
        <v>712</v>
      </c>
    </row>
    <row r="186" spans="1:12">
      <c r="C186" s="66" t="s">
        <v>316</v>
      </c>
      <c r="D186" s="66" t="s">
        <v>317</v>
      </c>
      <c r="E186" s="66" t="s">
        <v>318</v>
      </c>
      <c r="F186" s="66" t="s">
        <v>319</v>
      </c>
      <c r="H186" s="67" t="s">
        <v>320</v>
      </c>
      <c r="K186" s="67" t="s">
        <v>321</v>
      </c>
    </row>
    <row r="187" spans="1:12">
      <c r="A187" s="68">
        <v>1</v>
      </c>
      <c r="B187" s="63" t="s">
        <v>424</v>
      </c>
      <c r="C187" s="68">
        <v>12</v>
      </c>
      <c r="D187" s="68">
        <v>11</v>
      </c>
      <c r="E187" s="68">
        <v>0</v>
      </c>
      <c r="F187" s="68">
        <v>1</v>
      </c>
      <c r="G187" s="68">
        <v>404</v>
      </c>
      <c r="H187" s="63" t="s">
        <v>323</v>
      </c>
      <c r="I187" s="69">
        <v>132</v>
      </c>
      <c r="J187" s="68">
        <v>22</v>
      </c>
      <c r="K187" s="63" t="s">
        <v>323</v>
      </c>
      <c r="L187" s="69">
        <v>2</v>
      </c>
    </row>
    <row r="188" spans="1:12">
      <c r="A188" s="68">
        <v>2</v>
      </c>
      <c r="B188" s="63" t="s">
        <v>369</v>
      </c>
      <c r="C188" s="68">
        <v>12</v>
      </c>
      <c r="D188" s="68">
        <v>10</v>
      </c>
      <c r="E188" s="68">
        <v>0</v>
      </c>
      <c r="F188" s="68">
        <v>2</v>
      </c>
      <c r="G188" s="68">
        <v>320</v>
      </c>
      <c r="H188" s="63" t="s">
        <v>323</v>
      </c>
      <c r="I188" s="69">
        <v>142</v>
      </c>
      <c r="J188" s="68">
        <v>20</v>
      </c>
      <c r="K188" s="63" t="s">
        <v>323</v>
      </c>
      <c r="L188" s="69">
        <v>4</v>
      </c>
    </row>
    <row r="189" spans="1:12">
      <c r="A189" s="68">
        <v>3</v>
      </c>
      <c r="B189" s="63" t="s">
        <v>606</v>
      </c>
      <c r="C189" s="68">
        <v>12</v>
      </c>
      <c r="D189" s="68">
        <v>9</v>
      </c>
      <c r="E189" s="68">
        <v>0</v>
      </c>
      <c r="F189" s="68">
        <v>3</v>
      </c>
      <c r="G189" s="68">
        <v>284</v>
      </c>
      <c r="H189" s="63" t="s">
        <v>323</v>
      </c>
      <c r="I189" s="69">
        <v>122</v>
      </c>
      <c r="J189" s="68">
        <v>18</v>
      </c>
      <c r="K189" s="63" t="s">
        <v>323</v>
      </c>
      <c r="L189" s="69">
        <v>6</v>
      </c>
    </row>
    <row r="190" spans="1:12">
      <c r="A190" s="68">
        <v>4</v>
      </c>
      <c r="B190" s="63" t="s">
        <v>605</v>
      </c>
      <c r="C190" s="68">
        <v>12</v>
      </c>
      <c r="D190" s="68">
        <v>5</v>
      </c>
      <c r="E190" s="68">
        <v>0</v>
      </c>
      <c r="F190" s="68">
        <v>7</v>
      </c>
      <c r="G190" s="68">
        <v>146</v>
      </c>
      <c r="H190" s="63" t="s">
        <v>323</v>
      </c>
      <c r="I190" s="69">
        <v>224</v>
      </c>
      <c r="J190" s="68">
        <v>10</v>
      </c>
      <c r="K190" s="63" t="s">
        <v>323</v>
      </c>
      <c r="L190" s="69">
        <v>14</v>
      </c>
    </row>
    <row r="191" spans="1:12">
      <c r="A191" s="68">
        <v>5</v>
      </c>
      <c r="B191" s="63" t="s">
        <v>690</v>
      </c>
      <c r="C191" s="68">
        <v>12</v>
      </c>
      <c r="D191" s="68">
        <v>4</v>
      </c>
      <c r="E191" s="68">
        <v>0</v>
      </c>
      <c r="F191" s="68">
        <v>8</v>
      </c>
      <c r="G191" s="68">
        <v>143</v>
      </c>
      <c r="H191" s="63" t="s">
        <v>323</v>
      </c>
      <c r="I191" s="69">
        <v>231</v>
      </c>
      <c r="J191" s="68">
        <v>8</v>
      </c>
      <c r="K191" s="63" t="s">
        <v>323</v>
      </c>
      <c r="L191" s="69">
        <v>16</v>
      </c>
    </row>
    <row r="192" spans="1:12">
      <c r="A192" s="68">
        <v>6</v>
      </c>
      <c r="B192" s="63" t="s">
        <v>672</v>
      </c>
      <c r="C192" s="68">
        <v>12</v>
      </c>
      <c r="D192" s="68">
        <v>3</v>
      </c>
      <c r="E192" s="68">
        <v>0</v>
      </c>
      <c r="F192" s="68">
        <v>9</v>
      </c>
      <c r="G192" s="68">
        <v>223</v>
      </c>
      <c r="H192" s="63" t="s">
        <v>323</v>
      </c>
      <c r="I192" s="69">
        <v>303</v>
      </c>
      <c r="J192" s="68">
        <v>6</v>
      </c>
      <c r="K192" s="63" t="s">
        <v>323</v>
      </c>
      <c r="L192" s="69">
        <v>18</v>
      </c>
    </row>
    <row r="193" spans="1:12">
      <c r="A193" s="68">
        <v>7</v>
      </c>
      <c r="B193" s="63" t="s">
        <v>670</v>
      </c>
      <c r="C193" s="68">
        <v>12</v>
      </c>
      <c r="D193" s="68">
        <v>0</v>
      </c>
      <c r="E193" s="68">
        <v>0</v>
      </c>
      <c r="F193" s="68">
        <v>12</v>
      </c>
      <c r="G193" s="68">
        <v>64</v>
      </c>
      <c r="H193" s="63" t="s">
        <v>323</v>
      </c>
      <c r="I193" s="69">
        <v>430</v>
      </c>
      <c r="J193" s="68">
        <v>0</v>
      </c>
      <c r="K193" s="63" t="s">
        <v>323</v>
      </c>
      <c r="L193" s="69">
        <v>24</v>
      </c>
    </row>
    <row r="195" spans="1:12">
      <c r="A195" s="65" t="s">
        <v>713</v>
      </c>
    </row>
    <row r="196" spans="1:12">
      <c r="C196" s="66" t="s">
        <v>316</v>
      </c>
      <c r="D196" s="66" t="s">
        <v>317</v>
      </c>
      <c r="E196" s="66" t="s">
        <v>318</v>
      </c>
      <c r="F196" s="66" t="s">
        <v>319</v>
      </c>
      <c r="H196" s="67" t="s">
        <v>320</v>
      </c>
      <c r="K196" s="67" t="s">
        <v>321</v>
      </c>
    </row>
    <row r="197" spans="1:12">
      <c r="A197" s="68">
        <v>1</v>
      </c>
      <c r="B197" s="63" t="s">
        <v>338</v>
      </c>
      <c r="C197" s="68">
        <v>10</v>
      </c>
      <c r="D197" s="68">
        <v>10</v>
      </c>
      <c r="E197" s="68">
        <v>0</v>
      </c>
      <c r="F197" s="68">
        <v>0</v>
      </c>
      <c r="G197" s="68">
        <v>321</v>
      </c>
      <c r="H197" s="63" t="s">
        <v>323</v>
      </c>
      <c r="I197" s="69">
        <v>140</v>
      </c>
      <c r="J197" s="68">
        <v>20</v>
      </c>
      <c r="K197" s="63" t="s">
        <v>323</v>
      </c>
      <c r="L197" s="69">
        <v>0</v>
      </c>
    </row>
    <row r="198" spans="1:12">
      <c r="A198" s="68">
        <v>2</v>
      </c>
      <c r="B198" s="63" t="s">
        <v>367</v>
      </c>
      <c r="C198" s="68">
        <v>10</v>
      </c>
      <c r="D198" s="68">
        <v>7</v>
      </c>
      <c r="E198" s="68">
        <v>0</v>
      </c>
      <c r="F198" s="68">
        <v>3</v>
      </c>
      <c r="G198" s="68">
        <v>233</v>
      </c>
      <c r="H198" s="63" t="s">
        <v>323</v>
      </c>
      <c r="I198" s="69">
        <v>180</v>
      </c>
      <c r="J198" s="68">
        <v>14</v>
      </c>
      <c r="K198" s="63" t="s">
        <v>323</v>
      </c>
      <c r="L198" s="69">
        <v>6</v>
      </c>
    </row>
    <row r="199" spans="1:12">
      <c r="A199" s="68">
        <v>3</v>
      </c>
      <c r="B199" s="63" t="s">
        <v>676</v>
      </c>
      <c r="C199" s="68">
        <v>10</v>
      </c>
      <c r="D199" s="68">
        <v>7</v>
      </c>
      <c r="E199" s="68">
        <v>0</v>
      </c>
      <c r="F199" s="68">
        <v>3</v>
      </c>
      <c r="G199" s="68">
        <v>247</v>
      </c>
      <c r="H199" s="63" t="s">
        <v>323</v>
      </c>
      <c r="I199" s="69">
        <v>193</v>
      </c>
      <c r="J199" s="68">
        <v>14</v>
      </c>
      <c r="K199" s="63" t="s">
        <v>323</v>
      </c>
      <c r="L199" s="69">
        <v>6</v>
      </c>
    </row>
    <row r="200" spans="1:12">
      <c r="A200" s="68">
        <v>4</v>
      </c>
      <c r="B200" s="63" t="s">
        <v>685</v>
      </c>
      <c r="C200" s="68">
        <v>10</v>
      </c>
      <c r="D200" s="68">
        <v>3</v>
      </c>
      <c r="E200" s="68">
        <v>0</v>
      </c>
      <c r="F200" s="68">
        <v>7</v>
      </c>
      <c r="G200" s="68">
        <v>156</v>
      </c>
      <c r="H200" s="63" t="s">
        <v>323</v>
      </c>
      <c r="I200" s="69">
        <v>223</v>
      </c>
      <c r="J200" s="68">
        <v>6</v>
      </c>
      <c r="K200" s="63" t="s">
        <v>323</v>
      </c>
      <c r="L200" s="69">
        <v>14</v>
      </c>
    </row>
    <row r="201" spans="1:12">
      <c r="A201" s="68">
        <v>5</v>
      </c>
      <c r="B201" s="63" t="s">
        <v>704</v>
      </c>
      <c r="C201" s="68">
        <v>10</v>
      </c>
      <c r="D201" s="68">
        <v>2</v>
      </c>
      <c r="E201" s="68">
        <v>0</v>
      </c>
      <c r="F201" s="68">
        <v>8</v>
      </c>
      <c r="G201" s="68">
        <v>161</v>
      </c>
      <c r="H201" s="63" t="s">
        <v>323</v>
      </c>
      <c r="I201" s="69">
        <v>250</v>
      </c>
      <c r="J201" s="68">
        <v>4</v>
      </c>
      <c r="K201" s="63" t="s">
        <v>323</v>
      </c>
      <c r="L201" s="69">
        <v>16</v>
      </c>
    </row>
    <row r="202" spans="1:12">
      <c r="A202" s="68">
        <v>6</v>
      </c>
      <c r="B202" s="63" t="s">
        <v>684</v>
      </c>
      <c r="C202" s="68">
        <v>10</v>
      </c>
      <c r="D202" s="68">
        <v>1</v>
      </c>
      <c r="E202" s="68">
        <v>0</v>
      </c>
      <c r="F202" s="68">
        <v>9</v>
      </c>
      <c r="G202" s="68">
        <v>160</v>
      </c>
      <c r="H202" s="63" t="s">
        <v>323</v>
      </c>
      <c r="I202" s="69">
        <v>292</v>
      </c>
      <c r="J202" s="68">
        <v>2</v>
      </c>
      <c r="K202" s="63" t="s">
        <v>323</v>
      </c>
      <c r="L202" s="69">
        <v>18</v>
      </c>
    </row>
    <row r="204" spans="1:12">
      <c r="A204" s="65" t="s">
        <v>714</v>
      </c>
    </row>
    <row r="205" spans="1:12">
      <c r="C205" s="66" t="s">
        <v>316</v>
      </c>
      <c r="D205" s="66" t="s">
        <v>317</v>
      </c>
      <c r="E205" s="66" t="s">
        <v>318</v>
      </c>
      <c r="F205" s="66" t="s">
        <v>319</v>
      </c>
      <c r="H205" s="67" t="s">
        <v>320</v>
      </c>
      <c r="K205" s="67" t="s">
        <v>321</v>
      </c>
    </row>
    <row r="206" spans="1:12">
      <c r="A206" s="68">
        <v>1</v>
      </c>
      <c r="B206" s="63" t="s">
        <v>702</v>
      </c>
      <c r="C206" s="68">
        <v>10</v>
      </c>
      <c r="D206" s="68">
        <v>10</v>
      </c>
      <c r="E206" s="68">
        <v>0</v>
      </c>
      <c r="F206" s="68">
        <v>0</v>
      </c>
      <c r="G206" s="68">
        <v>213</v>
      </c>
      <c r="H206" s="63" t="s">
        <v>323</v>
      </c>
      <c r="I206" s="69">
        <v>135</v>
      </c>
      <c r="J206" s="68">
        <v>20</v>
      </c>
      <c r="K206" s="63" t="s">
        <v>323</v>
      </c>
      <c r="L206" s="69">
        <v>0</v>
      </c>
    </row>
    <row r="207" spans="1:12">
      <c r="A207" s="68">
        <v>2</v>
      </c>
      <c r="B207" s="63" t="s">
        <v>371</v>
      </c>
      <c r="C207" s="68">
        <v>10</v>
      </c>
      <c r="D207" s="68">
        <v>7</v>
      </c>
      <c r="E207" s="68">
        <v>1</v>
      </c>
      <c r="F207" s="68">
        <v>2</v>
      </c>
      <c r="G207" s="68">
        <v>228</v>
      </c>
      <c r="H207" s="63" t="s">
        <v>323</v>
      </c>
      <c r="I207" s="69">
        <v>175</v>
      </c>
      <c r="J207" s="68">
        <v>15</v>
      </c>
      <c r="K207" s="63" t="s">
        <v>323</v>
      </c>
      <c r="L207" s="69">
        <v>5</v>
      </c>
    </row>
    <row r="208" spans="1:12">
      <c r="A208" s="68">
        <v>3</v>
      </c>
      <c r="B208" s="63" t="s">
        <v>701</v>
      </c>
      <c r="C208" s="68">
        <v>10</v>
      </c>
      <c r="D208" s="68">
        <v>6</v>
      </c>
      <c r="E208" s="68">
        <v>1</v>
      </c>
      <c r="F208" s="68">
        <v>3</v>
      </c>
      <c r="G208" s="68">
        <v>242</v>
      </c>
      <c r="H208" s="63" t="s">
        <v>323</v>
      </c>
      <c r="I208" s="69">
        <v>161</v>
      </c>
      <c r="J208" s="68">
        <v>13</v>
      </c>
      <c r="K208" s="63" t="s">
        <v>323</v>
      </c>
      <c r="L208" s="69">
        <v>7</v>
      </c>
    </row>
    <row r="209" spans="1:12">
      <c r="A209" s="68">
        <v>4</v>
      </c>
      <c r="B209" s="63" t="s">
        <v>711</v>
      </c>
      <c r="C209" s="68">
        <v>10</v>
      </c>
      <c r="D209" s="68">
        <v>4</v>
      </c>
      <c r="E209" s="68">
        <v>0</v>
      </c>
      <c r="F209" s="68">
        <v>6</v>
      </c>
      <c r="G209" s="68">
        <v>192</v>
      </c>
      <c r="H209" s="63" t="s">
        <v>323</v>
      </c>
      <c r="I209" s="69">
        <v>199</v>
      </c>
      <c r="J209" s="68">
        <v>8</v>
      </c>
      <c r="K209" s="63" t="s">
        <v>323</v>
      </c>
      <c r="L209" s="69">
        <v>12</v>
      </c>
    </row>
    <row r="210" spans="1:12">
      <c r="A210" s="68">
        <v>5</v>
      </c>
      <c r="B210" s="63" t="s">
        <v>677</v>
      </c>
      <c r="C210" s="68">
        <v>10</v>
      </c>
      <c r="D210" s="68">
        <v>1</v>
      </c>
      <c r="E210" s="68">
        <v>0</v>
      </c>
      <c r="F210" s="68">
        <v>9</v>
      </c>
      <c r="G210" s="68">
        <v>135</v>
      </c>
      <c r="H210" s="63" t="s">
        <v>323</v>
      </c>
      <c r="I210" s="69">
        <v>225</v>
      </c>
      <c r="J210" s="68">
        <v>2</v>
      </c>
      <c r="K210" s="63" t="s">
        <v>323</v>
      </c>
      <c r="L210" s="69">
        <v>18</v>
      </c>
    </row>
    <row r="211" spans="1:12">
      <c r="A211" s="68">
        <v>6</v>
      </c>
      <c r="B211" s="63" t="s">
        <v>426</v>
      </c>
      <c r="C211" s="68">
        <v>10</v>
      </c>
      <c r="D211" s="68">
        <v>1</v>
      </c>
      <c r="E211" s="68">
        <v>0</v>
      </c>
      <c r="F211" s="68">
        <v>9</v>
      </c>
      <c r="G211" s="68">
        <v>133</v>
      </c>
      <c r="H211" s="63" t="s">
        <v>323</v>
      </c>
      <c r="I211" s="69">
        <v>248</v>
      </c>
      <c r="J211" s="68">
        <v>2</v>
      </c>
      <c r="K211" s="63" t="s">
        <v>323</v>
      </c>
      <c r="L211" s="69">
        <v>18</v>
      </c>
    </row>
    <row r="213" spans="1:12">
      <c r="A213" s="65" t="s">
        <v>715</v>
      </c>
    </row>
    <row r="214" spans="1:12">
      <c r="C214" s="66" t="s">
        <v>316</v>
      </c>
      <c r="D214" s="66" t="s">
        <v>317</v>
      </c>
      <c r="E214" s="66" t="s">
        <v>318</v>
      </c>
      <c r="F214" s="66" t="s">
        <v>319</v>
      </c>
      <c r="H214" s="67" t="s">
        <v>320</v>
      </c>
      <c r="K214" s="67" t="s">
        <v>321</v>
      </c>
    </row>
    <row r="216" spans="1:12">
      <c r="A216" s="65" t="s">
        <v>716</v>
      </c>
    </row>
    <row r="217" spans="1:12">
      <c r="C217" s="66" t="s">
        <v>316</v>
      </c>
      <c r="D217" s="66" t="s">
        <v>317</v>
      </c>
      <c r="E217" s="66" t="s">
        <v>318</v>
      </c>
      <c r="F217" s="66" t="s">
        <v>319</v>
      </c>
      <c r="H217" s="67" t="s">
        <v>320</v>
      </c>
      <c r="K217" s="67" t="s">
        <v>321</v>
      </c>
    </row>
    <row r="219" spans="1:12">
      <c r="A219" s="65" t="s">
        <v>717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2" spans="1:12">
      <c r="A222" s="65" t="s">
        <v>718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5" spans="1:12">
      <c r="A225" s="65" t="s">
        <v>719</v>
      </c>
    </row>
    <row r="226" spans="1:12">
      <c r="C226" s="66" t="s">
        <v>316</v>
      </c>
      <c r="D226" s="66" t="s">
        <v>317</v>
      </c>
      <c r="E226" s="66" t="s">
        <v>318</v>
      </c>
      <c r="F226" s="66" t="s">
        <v>319</v>
      </c>
      <c r="H226" s="67" t="s">
        <v>320</v>
      </c>
      <c r="K226" s="67" t="s">
        <v>321</v>
      </c>
    </row>
    <row r="228" spans="1:12">
      <c r="A228" s="65" t="s">
        <v>720</v>
      </c>
    </row>
    <row r="229" spans="1:12">
      <c r="C229" s="66" t="s">
        <v>316</v>
      </c>
      <c r="D229" s="66" t="s">
        <v>317</v>
      </c>
      <c r="E229" s="66" t="s">
        <v>318</v>
      </c>
      <c r="F229" s="66" t="s">
        <v>319</v>
      </c>
      <c r="H229" s="67" t="s">
        <v>320</v>
      </c>
      <c r="K229" s="67" t="s">
        <v>321</v>
      </c>
    </row>
    <row r="231" spans="1:12">
      <c r="A231" s="65" t="s">
        <v>721</v>
      </c>
    </row>
    <row r="232" spans="1:12">
      <c r="C232" s="66" t="s">
        <v>316</v>
      </c>
      <c r="D232" s="66" t="s">
        <v>317</v>
      </c>
      <c r="E232" s="66" t="s">
        <v>318</v>
      </c>
      <c r="F232" s="66" t="s">
        <v>319</v>
      </c>
      <c r="H232" s="67" t="s">
        <v>320</v>
      </c>
      <c r="K232" s="67" t="s">
        <v>321</v>
      </c>
    </row>
    <row r="234" spans="1:12">
      <c r="A234" s="65" t="s">
        <v>722</v>
      </c>
    </row>
    <row r="235" spans="1:12">
      <c r="C235" s="66" t="s">
        <v>316</v>
      </c>
      <c r="D235" s="66" t="s">
        <v>317</v>
      </c>
      <c r="E235" s="66" t="s">
        <v>318</v>
      </c>
      <c r="F235" s="66" t="s">
        <v>319</v>
      </c>
      <c r="H235" s="67" t="s">
        <v>320</v>
      </c>
      <c r="K235" s="67" t="s">
        <v>321</v>
      </c>
    </row>
    <row r="236" spans="1:12">
      <c r="A236" s="68">
        <v>1</v>
      </c>
      <c r="B236" s="63" t="s">
        <v>338</v>
      </c>
      <c r="C236" s="68">
        <v>14</v>
      </c>
      <c r="D236" s="68">
        <v>14</v>
      </c>
      <c r="E236" s="68">
        <v>0</v>
      </c>
      <c r="F236" s="68">
        <v>0</v>
      </c>
      <c r="G236" s="68">
        <v>460</v>
      </c>
      <c r="H236" s="63" t="s">
        <v>323</v>
      </c>
      <c r="I236" s="69">
        <v>310</v>
      </c>
      <c r="J236" s="68">
        <v>28</v>
      </c>
      <c r="K236" s="63" t="s">
        <v>323</v>
      </c>
      <c r="L236" s="69">
        <v>0</v>
      </c>
    </row>
    <row r="237" spans="1:12">
      <c r="A237" s="68">
        <v>2</v>
      </c>
      <c r="B237" s="63" t="s">
        <v>555</v>
      </c>
      <c r="C237" s="68">
        <v>14</v>
      </c>
      <c r="D237" s="68">
        <v>11</v>
      </c>
      <c r="E237" s="68">
        <v>0</v>
      </c>
      <c r="F237" s="68">
        <v>3</v>
      </c>
      <c r="G237" s="68">
        <v>474</v>
      </c>
      <c r="H237" s="63" t="s">
        <v>323</v>
      </c>
      <c r="I237" s="69">
        <v>364</v>
      </c>
      <c r="J237" s="68">
        <v>22</v>
      </c>
      <c r="K237" s="63" t="s">
        <v>323</v>
      </c>
      <c r="L237" s="69">
        <v>6</v>
      </c>
    </row>
    <row r="238" spans="1:12">
      <c r="A238" s="68">
        <v>3</v>
      </c>
      <c r="B238" s="63" t="s">
        <v>424</v>
      </c>
      <c r="C238" s="68">
        <v>14</v>
      </c>
      <c r="D238" s="68">
        <v>9</v>
      </c>
      <c r="E238" s="68">
        <v>0</v>
      </c>
      <c r="F238" s="68">
        <v>5</v>
      </c>
      <c r="G238" s="68">
        <v>416</v>
      </c>
      <c r="H238" s="63" t="s">
        <v>323</v>
      </c>
      <c r="I238" s="69">
        <v>360</v>
      </c>
      <c r="J238" s="68">
        <v>18</v>
      </c>
      <c r="K238" s="63" t="s">
        <v>323</v>
      </c>
      <c r="L238" s="69">
        <v>10</v>
      </c>
    </row>
    <row r="239" spans="1:12">
      <c r="A239" s="68">
        <v>4</v>
      </c>
      <c r="B239" s="63" t="s">
        <v>414</v>
      </c>
      <c r="C239" s="68">
        <v>14</v>
      </c>
      <c r="D239" s="68">
        <v>9</v>
      </c>
      <c r="E239" s="68">
        <v>0</v>
      </c>
      <c r="F239" s="68">
        <v>5</v>
      </c>
      <c r="G239" s="68">
        <v>414</v>
      </c>
      <c r="H239" s="63" t="s">
        <v>323</v>
      </c>
      <c r="I239" s="69">
        <v>391</v>
      </c>
      <c r="J239" s="68">
        <v>18</v>
      </c>
      <c r="K239" s="63" t="s">
        <v>323</v>
      </c>
      <c r="L239" s="69">
        <v>10</v>
      </c>
    </row>
    <row r="240" spans="1:12">
      <c r="A240" s="68">
        <v>5</v>
      </c>
      <c r="B240" s="63" t="s">
        <v>341</v>
      </c>
      <c r="C240" s="68">
        <v>14</v>
      </c>
      <c r="D240" s="68">
        <v>4</v>
      </c>
      <c r="E240" s="68">
        <v>1</v>
      </c>
      <c r="F240" s="68">
        <v>9</v>
      </c>
      <c r="G240" s="68">
        <v>370</v>
      </c>
      <c r="H240" s="63" t="s">
        <v>323</v>
      </c>
      <c r="I240" s="69">
        <v>423</v>
      </c>
      <c r="J240" s="68">
        <v>9</v>
      </c>
      <c r="K240" s="63" t="s">
        <v>323</v>
      </c>
      <c r="L240" s="69">
        <v>19</v>
      </c>
    </row>
    <row r="241" spans="1:12">
      <c r="A241" s="68">
        <v>6</v>
      </c>
      <c r="B241" s="63" t="s">
        <v>425</v>
      </c>
      <c r="C241" s="68">
        <v>14</v>
      </c>
      <c r="D241" s="68">
        <v>4</v>
      </c>
      <c r="E241" s="68">
        <v>0</v>
      </c>
      <c r="F241" s="68">
        <v>10</v>
      </c>
      <c r="G241" s="68">
        <v>376</v>
      </c>
      <c r="H241" s="63" t="s">
        <v>323</v>
      </c>
      <c r="I241" s="69">
        <v>437</v>
      </c>
      <c r="J241" s="68">
        <v>8</v>
      </c>
      <c r="K241" s="63" t="s">
        <v>323</v>
      </c>
      <c r="L241" s="69">
        <v>20</v>
      </c>
    </row>
    <row r="242" spans="1:12">
      <c r="A242" s="68">
        <v>7</v>
      </c>
      <c r="B242" s="63" t="s">
        <v>412</v>
      </c>
      <c r="C242" s="68">
        <v>14</v>
      </c>
      <c r="D242" s="68">
        <v>3</v>
      </c>
      <c r="E242" s="68">
        <v>0</v>
      </c>
      <c r="F242" s="68">
        <v>11</v>
      </c>
      <c r="G242" s="68">
        <v>266</v>
      </c>
      <c r="H242" s="63" t="s">
        <v>323</v>
      </c>
      <c r="I242" s="69">
        <v>372</v>
      </c>
      <c r="J242" s="68">
        <v>6</v>
      </c>
      <c r="K242" s="63" t="s">
        <v>323</v>
      </c>
      <c r="L242" s="69">
        <v>22</v>
      </c>
    </row>
    <row r="243" spans="1:12">
      <c r="A243" s="68">
        <v>8</v>
      </c>
      <c r="B243" s="63" t="s">
        <v>550</v>
      </c>
      <c r="C243" s="68">
        <v>14</v>
      </c>
      <c r="D243" s="68">
        <v>1</v>
      </c>
      <c r="E243" s="68">
        <v>1</v>
      </c>
      <c r="F243" s="68">
        <v>12</v>
      </c>
      <c r="G243" s="68">
        <v>311</v>
      </c>
      <c r="H243" s="63" t="s">
        <v>323</v>
      </c>
      <c r="I243" s="69">
        <v>430</v>
      </c>
      <c r="J243" s="68">
        <v>3</v>
      </c>
      <c r="K243" s="63" t="s">
        <v>323</v>
      </c>
      <c r="L243" s="69">
        <v>25</v>
      </c>
    </row>
    <row r="245" spans="1:12">
      <c r="A245" s="65" t="s">
        <v>723</v>
      </c>
    </row>
    <row r="246" spans="1:12">
      <c r="C246" s="66" t="s">
        <v>316</v>
      </c>
      <c r="D246" s="66" t="s">
        <v>317</v>
      </c>
      <c r="E246" s="66" t="s">
        <v>318</v>
      </c>
      <c r="F246" s="66" t="s">
        <v>319</v>
      </c>
      <c r="H246" s="67" t="s">
        <v>320</v>
      </c>
      <c r="K246" s="67" t="s">
        <v>321</v>
      </c>
    </row>
    <row r="247" spans="1:12">
      <c r="A247" s="68">
        <v>1</v>
      </c>
      <c r="B247" s="63" t="s">
        <v>609</v>
      </c>
      <c r="C247" s="68">
        <v>10</v>
      </c>
      <c r="D247" s="68">
        <v>9</v>
      </c>
      <c r="E247" s="68">
        <v>0</v>
      </c>
      <c r="F247" s="68">
        <v>1</v>
      </c>
      <c r="G247" s="68">
        <v>314</v>
      </c>
      <c r="H247" s="63" t="s">
        <v>323</v>
      </c>
      <c r="I247" s="69">
        <v>188</v>
      </c>
      <c r="J247" s="68">
        <v>18</v>
      </c>
      <c r="K247" s="63" t="s">
        <v>323</v>
      </c>
      <c r="L247" s="69">
        <v>2</v>
      </c>
    </row>
    <row r="248" spans="1:12">
      <c r="A248" s="68">
        <v>2</v>
      </c>
      <c r="B248" s="63" t="s">
        <v>408</v>
      </c>
      <c r="C248" s="68">
        <v>10</v>
      </c>
      <c r="D248" s="68">
        <v>7</v>
      </c>
      <c r="E248" s="68">
        <v>1</v>
      </c>
      <c r="F248" s="68">
        <v>2</v>
      </c>
      <c r="G248" s="68">
        <v>271</v>
      </c>
      <c r="H248" s="63" t="s">
        <v>323</v>
      </c>
      <c r="I248" s="69">
        <v>170</v>
      </c>
      <c r="J248" s="68">
        <v>15</v>
      </c>
      <c r="K248" s="63" t="s">
        <v>323</v>
      </c>
      <c r="L248" s="69">
        <v>5</v>
      </c>
    </row>
    <row r="249" spans="1:12">
      <c r="A249" s="68">
        <v>3</v>
      </c>
      <c r="B249" s="63" t="s">
        <v>369</v>
      </c>
      <c r="C249" s="68">
        <v>10</v>
      </c>
      <c r="D249" s="68">
        <v>5</v>
      </c>
      <c r="E249" s="68">
        <v>0</v>
      </c>
      <c r="F249" s="68">
        <v>5</v>
      </c>
      <c r="G249" s="68">
        <v>196</v>
      </c>
      <c r="H249" s="63" t="s">
        <v>323</v>
      </c>
      <c r="I249" s="69">
        <v>174</v>
      </c>
      <c r="J249" s="68">
        <v>10</v>
      </c>
      <c r="K249" s="63" t="s">
        <v>323</v>
      </c>
      <c r="L249" s="69">
        <v>10</v>
      </c>
    </row>
    <row r="250" spans="1:12">
      <c r="A250" s="68">
        <v>4</v>
      </c>
      <c r="B250" s="63" t="s">
        <v>724</v>
      </c>
      <c r="C250" s="68">
        <v>10</v>
      </c>
      <c r="D250" s="68">
        <v>5</v>
      </c>
      <c r="E250" s="68">
        <v>0</v>
      </c>
      <c r="F250" s="68">
        <v>5</v>
      </c>
      <c r="G250" s="68">
        <v>153</v>
      </c>
      <c r="H250" s="63" t="s">
        <v>323</v>
      </c>
      <c r="I250" s="69">
        <v>170</v>
      </c>
      <c r="J250" s="68">
        <v>10</v>
      </c>
      <c r="K250" s="63" t="s">
        <v>323</v>
      </c>
      <c r="L250" s="69">
        <v>10</v>
      </c>
    </row>
    <row r="251" spans="1:12">
      <c r="A251" s="68">
        <v>5</v>
      </c>
      <c r="B251" s="63" t="s">
        <v>429</v>
      </c>
      <c r="C251" s="68">
        <v>10</v>
      </c>
      <c r="D251" s="68">
        <v>3</v>
      </c>
      <c r="E251" s="68">
        <v>1</v>
      </c>
      <c r="F251" s="68">
        <v>6</v>
      </c>
      <c r="G251" s="68">
        <v>158</v>
      </c>
      <c r="H251" s="63" t="s">
        <v>323</v>
      </c>
      <c r="I251" s="69">
        <v>220</v>
      </c>
      <c r="J251" s="68">
        <v>7</v>
      </c>
      <c r="K251" s="63" t="s">
        <v>323</v>
      </c>
      <c r="L251" s="69">
        <v>13</v>
      </c>
    </row>
    <row r="252" spans="1:12">
      <c r="A252" s="68">
        <v>6</v>
      </c>
      <c r="B252" s="63" t="s">
        <v>343</v>
      </c>
      <c r="C252" s="68">
        <v>10</v>
      </c>
      <c r="D252" s="68">
        <v>0</v>
      </c>
      <c r="E252" s="68">
        <v>0</v>
      </c>
      <c r="F252" s="68">
        <v>10</v>
      </c>
      <c r="G252" s="68">
        <v>133</v>
      </c>
      <c r="H252" s="63" t="s">
        <v>323</v>
      </c>
      <c r="I252" s="69">
        <v>303</v>
      </c>
      <c r="J252" s="68">
        <v>0</v>
      </c>
      <c r="K252" s="63" t="s">
        <v>323</v>
      </c>
      <c r="L252" s="69">
        <v>20</v>
      </c>
    </row>
    <row r="254" spans="1:12">
      <c r="A254" s="65" t="s">
        <v>640</v>
      </c>
    </row>
    <row r="255" spans="1:12">
      <c r="C255" s="66" t="s">
        <v>316</v>
      </c>
      <c r="D255" s="66" t="s">
        <v>317</v>
      </c>
      <c r="E255" s="66" t="s">
        <v>318</v>
      </c>
      <c r="F255" s="66" t="s">
        <v>319</v>
      </c>
      <c r="H255" s="67" t="s">
        <v>320</v>
      </c>
      <c r="K255" s="67" t="s">
        <v>321</v>
      </c>
    </row>
    <row r="256" spans="1:12">
      <c r="A256" s="68">
        <v>1</v>
      </c>
      <c r="B256" s="63" t="s">
        <v>424</v>
      </c>
      <c r="C256" s="68">
        <v>12</v>
      </c>
      <c r="D256" s="68">
        <v>12</v>
      </c>
      <c r="E256" s="68">
        <v>0</v>
      </c>
      <c r="F256" s="68">
        <v>0</v>
      </c>
      <c r="G256" s="68">
        <v>323</v>
      </c>
      <c r="H256" s="63" t="s">
        <v>323</v>
      </c>
      <c r="I256" s="69">
        <v>221</v>
      </c>
      <c r="J256" s="68">
        <v>24</v>
      </c>
      <c r="K256" s="63" t="s">
        <v>323</v>
      </c>
      <c r="L256" s="69">
        <v>0</v>
      </c>
    </row>
    <row r="257" spans="1:12">
      <c r="A257" s="68">
        <v>2</v>
      </c>
      <c r="B257" s="63" t="s">
        <v>369</v>
      </c>
      <c r="C257" s="68">
        <v>12</v>
      </c>
      <c r="D257" s="68">
        <v>7</v>
      </c>
      <c r="E257" s="68">
        <v>2</v>
      </c>
      <c r="F257" s="68">
        <v>3</v>
      </c>
      <c r="G257" s="68">
        <v>233</v>
      </c>
      <c r="H257" s="63" t="s">
        <v>323</v>
      </c>
      <c r="I257" s="69">
        <v>225</v>
      </c>
      <c r="J257" s="68">
        <v>16</v>
      </c>
      <c r="K257" s="63" t="s">
        <v>323</v>
      </c>
      <c r="L257" s="69">
        <v>8</v>
      </c>
    </row>
    <row r="258" spans="1:12">
      <c r="A258" s="68">
        <v>3</v>
      </c>
      <c r="B258" s="63" t="s">
        <v>349</v>
      </c>
      <c r="C258" s="68">
        <v>12</v>
      </c>
      <c r="D258" s="68">
        <v>7</v>
      </c>
      <c r="E258" s="68">
        <v>1</v>
      </c>
      <c r="F258" s="68">
        <v>4</v>
      </c>
      <c r="G258" s="68">
        <v>283</v>
      </c>
      <c r="H258" s="63" t="s">
        <v>323</v>
      </c>
      <c r="I258" s="69">
        <v>274</v>
      </c>
      <c r="J258" s="68">
        <v>15</v>
      </c>
      <c r="K258" s="63" t="s">
        <v>323</v>
      </c>
      <c r="L258" s="69">
        <v>9</v>
      </c>
    </row>
    <row r="259" spans="1:12">
      <c r="A259" s="68">
        <v>4</v>
      </c>
      <c r="B259" s="63" t="s">
        <v>364</v>
      </c>
      <c r="C259" s="68">
        <v>12</v>
      </c>
      <c r="D259" s="68">
        <v>4</v>
      </c>
      <c r="E259" s="68">
        <v>2</v>
      </c>
      <c r="F259" s="68">
        <v>6</v>
      </c>
      <c r="G259" s="68">
        <v>269</v>
      </c>
      <c r="H259" s="63" t="s">
        <v>323</v>
      </c>
      <c r="I259" s="69">
        <v>302</v>
      </c>
      <c r="J259" s="68">
        <v>10</v>
      </c>
      <c r="K259" s="63" t="s">
        <v>323</v>
      </c>
      <c r="L259" s="69">
        <v>14</v>
      </c>
    </row>
    <row r="260" spans="1:12">
      <c r="A260" s="68">
        <v>5</v>
      </c>
      <c r="B260" s="63" t="s">
        <v>414</v>
      </c>
      <c r="C260" s="68">
        <v>12</v>
      </c>
      <c r="D260" s="68">
        <v>3</v>
      </c>
      <c r="E260" s="68">
        <v>2</v>
      </c>
      <c r="F260" s="68">
        <v>7</v>
      </c>
      <c r="G260" s="68">
        <v>216</v>
      </c>
      <c r="H260" s="63" t="s">
        <v>323</v>
      </c>
      <c r="I260" s="69">
        <v>231</v>
      </c>
      <c r="J260" s="68">
        <v>8</v>
      </c>
      <c r="K260" s="63" t="s">
        <v>323</v>
      </c>
      <c r="L260" s="69">
        <v>16</v>
      </c>
    </row>
    <row r="261" spans="1:12">
      <c r="A261" s="68">
        <v>6</v>
      </c>
      <c r="B261" s="63" t="s">
        <v>338</v>
      </c>
      <c r="C261" s="68">
        <v>12</v>
      </c>
      <c r="D261" s="68">
        <v>3</v>
      </c>
      <c r="E261" s="68">
        <v>2</v>
      </c>
      <c r="F261" s="68">
        <v>7</v>
      </c>
      <c r="G261" s="68">
        <v>236</v>
      </c>
      <c r="H261" s="63" t="s">
        <v>323</v>
      </c>
      <c r="I261" s="69">
        <v>247</v>
      </c>
      <c r="J261" s="68">
        <v>8</v>
      </c>
      <c r="K261" s="63" t="s">
        <v>323</v>
      </c>
      <c r="L261" s="69">
        <v>16</v>
      </c>
    </row>
    <row r="262" spans="1:12">
      <c r="A262" s="63">
        <v>7</v>
      </c>
      <c r="B262" s="63" t="s">
        <v>373</v>
      </c>
      <c r="C262" s="68">
        <v>12</v>
      </c>
      <c r="D262" s="68">
        <v>1</v>
      </c>
      <c r="E262" s="68">
        <v>1</v>
      </c>
      <c r="F262" s="68">
        <v>10</v>
      </c>
      <c r="G262" s="68">
        <v>230</v>
      </c>
      <c r="H262" s="63" t="s">
        <v>323</v>
      </c>
      <c r="I262" s="69">
        <v>290</v>
      </c>
      <c r="J262" s="68">
        <v>3</v>
      </c>
      <c r="K262" s="63" t="s">
        <v>323</v>
      </c>
      <c r="L262" s="69">
        <v>21</v>
      </c>
    </row>
    <row r="264" spans="1:12">
      <c r="A264" s="65" t="s">
        <v>641</v>
      </c>
    </row>
    <row r="265" spans="1:12">
      <c r="C265" s="66" t="s">
        <v>316</v>
      </c>
      <c r="D265" s="66" t="s">
        <v>317</v>
      </c>
      <c r="E265" s="66" t="s">
        <v>318</v>
      </c>
      <c r="F265" s="66" t="s">
        <v>319</v>
      </c>
      <c r="H265" s="67" t="s">
        <v>320</v>
      </c>
      <c r="K265" s="67" t="s">
        <v>321</v>
      </c>
    </row>
    <row r="266" spans="1:12">
      <c r="A266" s="68">
        <v>1</v>
      </c>
      <c r="B266" s="63" t="s">
        <v>601</v>
      </c>
      <c r="C266" s="68">
        <v>12</v>
      </c>
      <c r="D266" s="68">
        <v>10</v>
      </c>
      <c r="E266" s="68">
        <v>0</v>
      </c>
      <c r="F266" s="68">
        <v>2</v>
      </c>
      <c r="G266" s="68">
        <v>243</v>
      </c>
      <c r="H266" s="63" t="s">
        <v>323</v>
      </c>
      <c r="I266" s="69">
        <v>176</v>
      </c>
      <c r="J266" s="68">
        <v>20</v>
      </c>
      <c r="K266" s="63" t="s">
        <v>323</v>
      </c>
      <c r="L266" s="69">
        <v>4</v>
      </c>
    </row>
    <row r="267" spans="1:12">
      <c r="A267" s="68">
        <v>2</v>
      </c>
      <c r="B267" s="63" t="s">
        <v>610</v>
      </c>
      <c r="C267" s="68">
        <v>12</v>
      </c>
      <c r="D267" s="68">
        <v>9</v>
      </c>
      <c r="E267" s="68">
        <v>1</v>
      </c>
      <c r="F267" s="68">
        <v>2</v>
      </c>
      <c r="G267" s="68">
        <v>279</v>
      </c>
      <c r="H267" s="63" t="s">
        <v>323</v>
      </c>
      <c r="I267" s="69">
        <v>172</v>
      </c>
      <c r="J267" s="68">
        <v>19</v>
      </c>
      <c r="K267" s="63" t="s">
        <v>323</v>
      </c>
      <c r="L267" s="69">
        <v>5</v>
      </c>
    </row>
    <row r="268" spans="1:12">
      <c r="A268" s="68">
        <v>3</v>
      </c>
      <c r="B268" s="63" t="s">
        <v>606</v>
      </c>
      <c r="C268" s="68">
        <v>12</v>
      </c>
      <c r="D268" s="68">
        <v>9</v>
      </c>
      <c r="E268" s="68">
        <v>0</v>
      </c>
      <c r="F268" s="68">
        <v>3</v>
      </c>
      <c r="G268" s="68">
        <v>211</v>
      </c>
      <c r="H268" s="63" t="s">
        <v>323</v>
      </c>
      <c r="I268" s="69">
        <v>137</v>
      </c>
      <c r="J268" s="68">
        <v>18</v>
      </c>
      <c r="K268" s="63" t="s">
        <v>323</v>
      </c>
      <c r="L268" s="69">
        <v>6</v>
      </c>
    </row>
    <row r="269" spans="1:12">
      <c r="A269" s="68">
        <v>4</v>
      </c>
      <c r="B269" s="63" t="s">
        <v>609</v>
      </c>
      <c r="C269" s="68">
        <v>12</v>
      </c>
      <c r="D269" s="68">
        <v>6</v>
      </c>
      <c r="E269" s="68">
        <v>2</v>
      </c>
      <c r="F269" s="68">
        <v>4</v>
      </c>
      <c r="G269" s="68">
        <v>185</v>
      </c>
      <c r="H269" s="63" t="s">
        <v>323</v>
      </c>
      <c r="I269" s="69">
        <v>183</v>
      </c>
      <c r="J269" s="68">
        <v>14</v>
      </c>
      <c r="K269" s="63" t="s">
        <v>323</v>
      </c>
      <c r="L269" s="69">
        <v>10</v>
      </c>
    </row>
    <row r="270" spans="1:12">
      <c r="A270" s="68">
        <v>5</v>
      </c>
      <c r="B270" s="63" t="s">
        <v>711</v>
      </c>
      <c r="C270" s="68">
        <v>12</v>
      </c>
      <c r="D270" s="68">
        <v>2</v>
      </c>
      <c r="E270" s="68">
        <v>2</v>
      </c>
      <c r="F270" s="68">
        <v>8</v>
      </c>
      <c r="G270" s="68">
        <v>137</v>
      </c>
      <c r="H270" s="63" t="s">
        <v>323</v>
      </c>
      <c r="I270" s="69">
        <v>191</v>
      </c>
      <c r="J270" s="68">
        <v>6</v>
      </c>
      <c r="K270" s="63" t="s">
        <v>323</v>
      </c>
      <c r="L270" s="69">
        <v>18</v>
      </c>
    </row>
    <row r="271" spans="1:12">
      <c r="A271" s="68">
        <v>6</v>
      </c>
      <c r="B271" s="63" t="s">
        <v>371</v>
      </c>
      <c r="C271" s="68">
        <v>12</v>
      </c>
      <c r="D271" s="68">
        <v>2</v>
      </c>
      <c r="E271" s="68">
        <v>1</v>
      </c>
      <c r="F271" s="68">
        <v>9</v>
      </c>
      <c r="G271" s="68">
        <v>198</v>
      </c>
      <c r="H271" s="63" t="s">
        <v>323</v>
      </c>
      <c r="I271" s="69">
        <v>232</v>
      </c>
      <c r="J271" s="68">
        <v>5</v>
      </c>
      <c r="K271" s="63" t="s">
        <v>323</v>
      </c>
      <c r="L271" s="69">
        <v>19</v>
      </c>
    </row>
    <row r="272" spans="1:12">
      <c r="A272" s="68">
        <v>7</v>
      </c>
      <c r="B272" s="63" t="s">
        <v>670</v>
      </c>
      <c r="C272" s="68">
        <v>12</v>
      </c>
      <c r="D272" s="68">
        <v>1</v>
      </c>
      <c r="E272" s="68">
        <v>0</v>
      </c>
      <c r="F272" s="68">
        <v>11</v>
      </c>
      <c r="G272" s="68">
        <v>94</v>
      </c>
      <c r="H272" s="63" t="s">
        <v>323</v>
      </c>
      <c r="I272" s="69">
        <v>256</v>
      </c>
      <c r="J272" s="68">
        <v>2</v>
      </c>
      <c r="K272" s="63" t="s">
        <v>323</v>
      </c>
      <c r="L272" s="69">
        <v>22</v>
      </c>
    </row>
    <row r="274" spans="1:12">
      <c r="A274" s="65" t="s">
        <v>642</v>
      </c>
    </row>
    <row r="275" spans="1:12">
      <c r="C275" s="66" t="s">
        <v>316</v>
      </c>
      <c r="D275" s="66" t="s">
        <v>317</v>
      </c>
      <c r="E275" s="66" t="s">
        <v>318</v>
      </c>
      <c r="F275" s="66" t="s">
        <v>319</v>
      </c>
      <c r="H275" s="67" t="s">
        <v>320</v>
      </c>
      <c r="K275" s="67" t="s">
        <v>321</v>
      </c>
    </row>
    <row r="276" spans="1:12">
      <c r="A276" s="68">
        <v>1</v>
      </c>
      <c r="B276" s="63" t="s">
        <v>368</v>
      </c>
      <c r="C276" s="68">
        <v>12</v>
      </c>
      <c r="D276" s="68">
        <v>11</v>
      </c>
      <c r="E276" s="68">
        <v>1</v>
      </c>
      <c r="F276" s="68">
        <v>0</v>
      </c>
      <c r="G276" s="68">
        <v>322</v>
      </c>
      <c r="H276" s="63" t="s">
        <v>323</v>
      </c>
      <c r="I276" s="69">
        <v>228</v>
      </c>
      <c r="J276" s="68">
        <v>23</v>
      </c>
      <c r="K276" s="63" t="s">
        <v>323</v>
      </c>
      <c r="L276" s="69">
        <v>1</v>
      </c>
    </row>
    <row r="277" spans="1:12">
      <c r="A277" s="68">
        <v>2</v>
      </c>
      <c r="B277" s="63" t="s">
        <v>414</v>
      </c>
      <c r="C277" s="68">
        <v>12</v>
      </c>
      <c r="D277" s="68">
        <v>7</v>
      </c>
      <c r="E277" s="68">
        <v>1</v>
      </c>
      <c r="F277" s="68">
        <v>4</v>
      </c>
      <c r="G277" s="68">
        <v>362</v>
      </c>
      <c r="H277" s="63" t="s">
        <v>323</v>
      </c>
      <c r="I277" s="69">
        <v>312</v>
      </c>
      <c r="J277" s="68">
        <v>15</v>
      </c>
      <c r="K277" s="63" t="s">
        <v>323</v>
      </c>
      <c r="L277" s="69">
        <v>9</v>
      </c>
    </row>
    <row r="278" spans="1:12">
      <c r="A278" s="68">
        <v>3</v>
      </c>
      <c r="B278" s="63" t="s">
        <v>682</v>
      </c>
      <c r="C278" s="68">
        <v>12</v>
      </c>
      <c r="D278" s="68">
        <v>7</v>
      </c>
      <c r="E278" s="68">
        <v>0</v>
      </c>
      <c r="F278" s="68">
        <v>5</v>
      </c>
      <c r="G278" s="68">
        <v>352</v>
      </c>
      <c r="H278" s="63" t="s">
        <v>323</v>
      </c>
      <c r="I278" s="69">
        <v>307</v>
      </c>
      <c r="J278" s="68">
        <v>14</v>
      </c>
      <c r="K278" s="63" t="s">
        <v>323</v>
      </c>
      <c r="L278" s="69">
        <v>10</v>
      </c>
    </row>
    <row r="279" spans="1:12">
      <c r="A279" s="68">
        <v>4</v>
      </c>
      <c r="B279" s="63" t="s">
        <v>610</v>
      </c>
      <c r="C279" s="68">
        <v>12</v>
      </c>
      <c r="D279" s="68">
        <v>5</v>
      </c>
      <c r="E279" s="68">
        <v>0</v>
      </c>
      <c r="F279" s="68">
        <v>7</v>
      </c>
      <c r="G279" s="68">
        <v>279</v>
      </c>
      <c r="H279" s="63" t="s">
        <v>323</v>
      </c>
      <c r="I279" s="69">
        <v>321</v>
      </c>
      <c r="J279" s="68">
        <v>10</v>
      </c>
      <c r="K279" s="63" t="s">
        <v>323</v>
      </c>
      <c r="L279" s="69">
        <v>14</v>
      </c>
    </row>
    <row r="280" spans="1:12">
      <c r="A280" s="68">
        <v>5</v>
      </c>
      <c r="B280" s="63" t="s">
        <v>409</v>
      </c>
      <c r="C280" s="68">
        <v>12</v>
      </c>
      <c r="D280" s="68">
        <v>4</v>
      </c>
      <c r="E280" s="68">
        <v>0</v>
      </c>
      <c r="F280" s="68">
        <v>8</v>
      </c>
      <c r="G280" s="68">
        <v>281</v>
      </c>
      <c r="H280" s="63" t="s">
        <v>323</v>
      </c>
      <c r="I280" s="69">
        <v>326</v>
      </c>
      <c r="J280" s="68">
        <v>8</v>
      </c>
      <c r="K280" s="63" t="s">
        <v>323</v>
      </c>
      <c r="L280" s="69">
        <v>16</v>
      </c>
    </row>
    <row r="281" spans="1:12">
      <c r="A281" s="68">
        <v>6</v>
      </c>
      <c r="B281" s="63" t="s">
        <v>605</v>
      </c>
      <c r="C281" s="68">
        <v>12</v>
      </c>
      <c r="D281" s="68">
        <v>4</v>
      </c>
      <c r="E281" s="68">
        <v>0</v>
      </c>
      <c r="F281" s="68">
        <v>8</v>
      </c>
      <c r="G281" s="68">
        <v>238</v>
      </c>
      <c r="H281" s="63" t="s">
        <v>323</v>
      </c>
      <c r="I281" s="69">
        <v>282</v>
      </c>
      <c r="J281" s="68">
        <v>8</v>
      </c>
      <c r="K281" s="63" t="s">
        <v>323</v>
      </c>
      <c r="L281" s="69">
        <v>16</v>
      </c>
    </row>
    <row r="282" spans="1:12">
      <c r="A282" s="68">
        <v>7</v>
      </c>
      <c r="B282" s="63" t="s">
        <v>349</v>
      </c>
      <c r="C282" s="68">
        <v>12</v>
      </c>
      <c r="D282" s="68">
        <v>3</v>
      </c>
      <c r="E282" s="68">
        <v>0</v>
      </c>
      <c r="F282" s="68">
        <v>9</v>
      </c>
      <c r="G282" s="68">
        <v>272</v>
      </c>
      <c r="H282" s="63" t="s">
        <v>323</v>
      </c>
      <c r="I282" s="69">
        <v>330</v>
      </c>
      <c r="J282" s="68">
        <v>6</v>
      </c>
      <c r="K282" s="63" t="s">
        <v>323</v>
      </c>
      <c r="L282" s="69">
        <v>18</v>
      </c>
    </row>
    <row r="284" spans="1:12">
      <c r="A284" s="65" t="s">
        <v>643</v>
      </c>
    </row>
    <row r="285" spans="1:12">
      <c r="C285" s="66" t="s">
        <v>316</v>
      </c>
      <c r="D285" s="66" t="s">
        <v>317</v>
      </c>
      <c r="E285" s="66" t="s">
        <v>318</v>
      </c>
      <c r="F285" s="66" t="s">
        <v>319</v>
      </c>
      <c r="H285" s="67" t="s">
        <v>320</v>
      </c>
      <c r="K285" s="67" t="s">
        <v>321</v>
      </c>
    </row>
    <row r="286" spans="1:12">
      <c r="A286" s="68">
        <v>1</v>
      </c>
      <c r="B286" s="63" t="s">
        <v>711</v>
      </c>
      <c r="C286" s="68">
        <v>12</v>
      </c>
      <c r="D286" s="68">
        <v>10</v>
      </c>
      <c r="E286" s="68">
        <v>0</v>
      </c>
      <c r="F286" s="68">
        <v>2</v>
      </c>
      <c r="G286" s="68">
        <v>341</v>
      </c>
      <c r="H286" s="63" t="s">
        <v>323</v>
      </c>
      <c r="I286" s="69">
        <v>207</v>
      </c>
      <c r="J286" s="68">
        <v>20</v>
      </c>
      <c r="K286" s="63" t="s">
        <v>323</v>
      </c>
      <c r="L286" s="69">
        <v>4</v>
      </c>
    </row>
    <row r="287" spans="1:12">
      <c r="A287" s="68">
        <v>2</v>
      </c>
      <c r="B287" s="63" t="s">
        <v>343</v>
      </c>
      <c r="C287" s="68">
        <v>12</v>
      </c>
      <c r="D287" s="68">
        <v>9</v>
      </c>
      <c r="E287" s="68">
        <v>1</v>
      </c>
      <c r="F287" s="68">
        <v>2</v>
      </c>
      <c r="G287" s="68">
        <v>304</v>
      </c>
      <c r="H287" s="63" t="s">
        <v>323</v>
      </c>
      <c r="I287" s="69">
        <v>254</v>
      </c>
      <c r="J287" s="68">
        <v>19</v>
      </c>
      <c r="K287" s="63" t="s">
        <v>323</v>
      </c>
      <c r="L287" s="69">
        <v>5</v>
      </c>
    </row>
    <row r="288" spans="1:12">
      <c r="A288" s="68">
        <v>3</v>
      </c>
      <c r="B288" s="63" t="s">
        <v>601</v>
      </c>
      <c r="C288" s="68">
        <v>12</v>
      </c>
      <c r="D288" s="68">
        <v>7</v>
      </c>
      <c r="E288" s="68">
        <v>1</v>
      </c>
      <c r="F288" s="68">
        <v>4</v>
      </c>
      <c r="G288" s="68">
        <v>296</v>
      </c>
      <c r="H288" s="63" t="s">
        <v>323</v>
      </c>
      <c r="I288" s="69">
        <v>267</v>
      </c>
      <c r="J288" s="68">
        <v>15</v>
      </c>
      <c r="K288" s="63" t="s">
        <v>323</v>
      </c>
      <c r="L288" s="69">
        <v>9</v>
      </c>
    </row>
    <row r="289" spans="1:12">
      <c r="A289" s="68">
        <v>4</v>
      </c>
      <c r="B289" s="63" t="s">
        <v>338</v>
      </c>
      <c r="C289" s="68">
        <v>12</v>
      </c>
      <c r="D289" s="68">
        <v>6</v>
      </c>
      <c r="E289" s="68">
        <v>1</v>
      </c>
      <c r="F289" s="68">
        <v>5</v>
      </c>
      <c r="G289" s="68">
        <v>216</v>
      </c>
      <c r="H289" s="63" t="s">
        <v>323</v>
      </c>
      <c r="I289" s="69">
        <v>242</v>
      </c>
      <c r="J289" s="68">
        <v>13</v>
      </c>
      <c r="K289" s="63" t="s">
        <v>323</v>
      </c>
      <c r="L289" s="69">
        <v>11</v>
      </c>
    </row>
    <row r="290" spans="1:12">
      <c r="A290" s="68">
        <v>5</v>
      </c>
      <c r="B290" s="63" t="s">
        <v>424</v>
      </c>
      <c r="C290" s="68">
        <v>12</v>
      </c>
      <c r="D290" s="68">
        <v>5</v>
      </c>
      <c r="E290" s="68">
        <v>1</v>
      </c>
      <c r="F290" s="68">
        <v>6</v>
      </c>
      <c r="G290" s="68">
        <v>237</v>
      </c>
      <c r="H290" s="63" t="s">
        <v>323</v>
      </c>
      <c r="I290" s="69">
        <v>226</v>
      </c>
      <c r="J290" s="68">
        <v>11</v>
      </c>
      <c r="K290" s="63" t="s">
        <v>323</v>
      </c>
      <c r="L290" s="69">
        <v>13</v>
      </c>
    </row>
    <row r="291" spans="1:12">
      <c r="A291" s="63">
        <v>6</v>
      </c>
      <c r="B291" s="63" t="s">
        <v>608</v>
      </c>
      <c r="C291" s="68">
        <v>12</v>
      </c>
      <c r="D291" s="68">
        <v>3</v>
      </c>
      <c r="E291" s="68">
        <v>0</v>
      </c>
      <c r="F291" s="68">
        <v>9</v>
      </c>
      <c r="G291" s="68">
        <v>204</v>
      </c>
      <c r="H291" s="63" t="s">
        <v>323</v>
      </c>
      <c r="I291" s="69">
        <v>242</v>
      </c>
      <c r="J291" s="68">
        <v>6</v>
      </c>
      <c r="K291" s="63" t="s">
        <v>323</v>
      </c>
      <c r="L291" s="69">
        <v>18</v>
      </c>
    </row>
    <row r="292" spans="1:12">
      <c r="A292" s="68">
        <v>7</v>
      </c>
      <c r="B292" s="63" t="s">
        <v>609</v>
      </c>
      <c r="C292" s="68">
        <v>12</v>
      </c>
      <c r="D292" s="68">
        <v>0</v>
      </c>
      <c r="E292" s="68">
        <v>0</v>
      </c>
      <c r="F292" s="68">
        <v>12</v>
      </c>
      <c r="G292" s="68">
        <v>188</v>
      </c>
      <c r="H292" s="63" t="s">
        <v>323</v>
      </c>
      <c r="I292" s="69">
        <v>348</v>
      </c>
      <c r="J292" s="68">
        <v>0</v>
      </c>
      <c r="K292" s="63" t="s">
        <v>323</v>
      </c>
      <c r="L292" s="69">
        <v>24</v>
      </c>
    </row>
    <row r="293" spans="1:12">
      <c r="A293" s="68">
        <v>8</v>
      </c>
      <c r="B293" s="63" t="s">
        <v>371</v>
      </c>
      <c r="C293" s="68">
        <v>0</v>
      </c>
      <c r="D293" s="68">
        <v>0</v>
      </c>
      <c r="E293" s="68">
        <v>0</v>
      </c>
      <c r="F293" s="68">
        <v>0</v>
      </c>
      <c r="G293" s="68">
        <v>0</v>
      </c>
      <c r="H293" s="63" t="s">
        <v>323</v>
      </c>
      <c r="I293" s="69">
        <v>0</v>
      </c>
      <c r="J293" s="68">
        <v>0</v>
      </c>
      <c r="K293" s="63" t="s">
        <v>323</v>
      </c>
      <c r="L293" s="69">
        <v>0</v>
      </c>
    </row>
    <row r="295" spans="1:12">
      <c r="A295" s="65" t="s">
        <v>644</v>
      </c>
    </row>
    <row r="296" spans="1:12">
      <c r="C296" s="66" t="s">
        <v>316</v>
      </c>
      <c r="D296" s="66" t="s">
        <v>317</v>
      </c>
      <c r="E296" s="66" t="s">
        <v>318</v>
      </c>
      <c r="F296" s="66" t="s">
        <v>319</v>
      </c>
      <c r="H296" s="67" t="s">
        <v>320</v>
      </c>
      <c r="K296" s="67" t="s">
        <v>321</v>
      </c>
    </row>
    <row r="297" spans="1:12">
      <c r="A297" s="68">
        <v>1</v>
      </c>
      <c r="B297" s="63" t="s">
        <v>364</v>
      </c>
      <c r="C297" s="68">
        <v>10</v>
      </c>
      <c r="D297" s="68">
        <v>7</v>
      </c>
      <c r="E297" s="68">
        <v>0</v>
      </c>
      <c r="F297" s="68">
        <v>3</v>
      </c>
      <c r="G297" s="68">
        <v>275</v>
      </c>
      <c r="H297" s="63" t="s">
        <v>323</v>
      </c>
      <c r="I297" s="69">
        <v>190</v>
      </c>
      <c r="J297" s="68">
        <v>14</v>
      </c>
      <c r="K297" s="63" t="s">
        <v>323</v>
      </c>
      <c r="L297" s="69">
        <v>6</v>
      </c>
    </row>
    <row r="298" spans="1:12">
      <c r="A298" s="68">
        <v>2</v>
      </c>
      <c r="B298" s="63" t="s">
        <v>606</v>
      </c>
      <c r="C298" s="68">
        <v>10</v>
      </c>
      <c r="D298" s="68">
        <v>6</v>
      </c>
      <c r="E298" s="68">
        <v>0</v>
      </c>
      <c r="F298" s="68">
        <v>4</v>
      </c>
      <c r="G298" s="68">
        <v>214</v>
      </c>
      <c r="H298" s="63" t="s">
        <v>323</v>
      </c>
      <c r="I298" s="69">
        <v>187</v>
      </c>
      <c r="J298" s="68">
        <v>12</v>
      </c>
      <c r="K298" s="63" t="s">
        <v>323</v>
      </c>
      <c r="L298" s="69">
        <v>8</v>
      </c>
    </row>
    <row r="299" spans="1:12">
      <c r="A299" s="68">
        <v>3</v>
      </c>
      <c r="B299" s="63" t="s">
        <v>677</v>
      </c>
      <c r="C299" s="68">
        <v>10</v>
      </c>
      <c r="D299" s="68">
        <v>6</v>
      </c>
      <c r="E299" s="68">
        <v>0</v>
      </c>
      <c r="F299" s="68">
        <v>4</v>
      </c>
      <c r="G299" s="68">
        <v>225</v>
      </c>
      <c r="H299" s="63" t="s">
        <v>323</v>
      </c>
      <c r="I299" s="69">
        <v>183</v>
      </c>
      <c r="J299" s="68">
        <v>12</v>
      </c>
      <c r="K299" s="63" t="s">
        <v>323</v>
      </c>
      <c r="L299" s="69">
        <v>8</v>
      </c>
    </row>
    <row r="300" spans="1:12">
      <c r="A300" s="68">
        <v>4</v>
      </c>
      <c r="B300" s="63" t="s">
        <v>369</v>
      </c>
      <c r="C300" s="68">
        <v>10</v>
      </c>
      <c r="D300" s="68">
        <v>5</v>
      </c>
      <c r="E300" s="68">
        <v>0</v>
      </c>
      <c r="F300" s="68">
        <v>5</v>
      </c>
      <c r="G300" s="68">
        <v>218</v>
      </c>
      <c r="H300" s="63" t="s">
        <v>323</v>
      </c>
      <c r="I300" s="69">
        <v>233</v>
      </c>
      <c r="J300" s="68">
        <v>10</v>
      </c>
      <c r="K300" s="63" t="s">
        <v>323</v>
      </c>
      <c r="L300" s="69">
        <v>10</v>
      </c>
    </row>
    <row r="301" spans="1:12">
      <c r="A301" s="68">
        <v>5</v>
      </c>
      <c r="B301" s="63" t="s">
        <v>690</v>
      </c>
      <c r="C301" s="68">
        <v>10</v>
      </c>
      <c r="D301" s="68">
        <v>4</v>
      </c>
      <c r="E301" s="68">
        <v>0</v>
      </c>
      <c r="F301" s="68">
        <v>6</v>
      </c>
      <c r="G301" s="68">
        <v>177</v>
      </c>
      <c r="H301" s="63" t="s">
        <v>323</v>
      </c>
      <c r="I301" s="69">
        <v>198</v>
      </c>
      <c r="J301" s="68">
        <v>8</v>
      </c>
      <c r="K301" s="63" t="s">
        <v>323</v>
      </c>
      <c r="L301" s="69">
        <v>12</v>
      </c>
    </row>
    <row r="302" spans="1:12">
      <c r="A302" s="68">
        <v>6</v>
      </c>
      <c r="B302" s="63" t="s">
        <v>702</v>
      </c>
      <c r="C302" s="68">
        <v>10</v>
      </c>
      <c r="D302" s="68">
        <v>2</v>
      </c>
      <c r="E302" s="68">
        <v>0</v>
      </c>
      <c r="F302" s="68">
        <v>8</v>
      </c>
      <c r="G302" s="68">
        <v>175</v>
      </c>
      <c r="H302" s="63" t="s">
        <v>323</v>
      </c>
      <c r="I302" s="69">
        <v>293</v>
      </c>
      <c r="J302" s="68">
        <v>4</v>
      </c>
      <c r="K302" s="63" t="s">
        <v>323</v>
      </c>
      <c r="L302" s="69">
        <v>16</v>
      </c>
    </row>
    <row r="304" spans="1:12">
      <c r="A304" s="65" t="s">
        <v>646</v>
      </c>
    </row>
    <row r="305" spans="1:12">
      <c r="C305" s="66" t="s">
        <v>316</v>
      </c>
      <c r="D305" s="66" t="s">
        <v>317</v>
      </c>
      <c r="E305" s="66" t="s">
        <v>318</v>
      </c>
      <c r="F305" s="66" t="s">
        <v>319</v>
      </c>
      <c r="H305" s="67" t="s">
        <v>320</v>
      </c>
      <c r="K305" s="67" t="s">
        <v>321</v>
      </c>
    </row>
    <row r="306" spans="1:12">
      <c r="A306" s="68">
        <v>1</v>
      </c>
      <c r="B306" s="63" t="s">
        <v>341</v>
      </c>
      <c r="C306" s="68">
        <v>14</v>
      </c>
      <c r="D306" s="68">
        <v>13</v>
      </c>
      <c r="E306" s="68">
        <v>0</v>
      </c>
      <c r="F306" s="68">
        <v>1</v>
      </c>
      <c r="G306" s="68">
        <v>421</v>
      </c>
      <c r="H306" s="63" t="s">
        <v>323</v>
      </c>
      <c r="I306" s="69">
        <v>215</v>
      </c>
      <c r="J306" s="68">
        <v>26</v>
      </c>
      <c r="K306" s="63" t="s">
        <v>323</v>
      </c>
      <c r="L306" s="69">
        <v>2</v>
      </c>
    </row>
    <row r="307" spans="1:12">
      <c r="A307" s="68">
        <v>2</v>
      </c>
      <c r="B307" s="63" t="s">
        <v>408</v>
      </c>
      <c r="C307" s="68">
        <v>14</v>
      </c>
      <c r="D307" s="68">
        <v>11</v>
      </c>
      <c r="E307" s="68">
        <v>1</v>
      </c>
      <c r="F307" s="68">
        <v>2</v>
      </c>
      <c r="G307" s="68">
        <v>335</v>
      </c>
      <c r="H307" s="63" t="s">
        <v>323</v>
      </c>
      <c r="I307" s="69">
        <v>230</v>
      </c>
      <c r="J307" s="68">
        <v>23</v>
      </c>
      <c r="K307" s="63" t="s">
        <v>323</v>
      </c>
      <c r="L307" s="69">
        <v>5</v>
      </c>
    </row>
    <row r="308" spans="1:12">
      <c r="A308" s="68">
        <v>3</v>
      </c>
      <c r="B308" s="63" t="s">
        <v>610</v>
      </c>
      <c r="C308" s="68">
        <v>14</v>
      </c>
      <c r="D308" s="68">
        <v>8</v>
      </c>
      <c r="E308" s="68">
        <v>1</v>
      </c>
      <c r="F308" s="68">
        <v>5</v>
      </c>
      <c r="G308" s="68">
        <v>327</v>
      </c>
      <c r="H308" s="63" t="s">
        <v>323</v>
      </c>
      <c r="I308" s="69">
        <v>291</v>
      </c>
      <c r="J308" s="68">
        <v>17</v>
      </c>
      <c r="K308" s="63" t="s">
        <v>323</v>
      </c>
      <c r="L308" s="69">
        <v>11</v>
      </c>
    </row>
    <row r="309" spans="1:12">
      <c r="A309" s="68">
        <v>4</v>
      </c>
      <c r="B309" s="63" t="s">
        <v>338</v>
      </c>
      <c r="C309" s="68">
        <v>14</v>
      </c>
      <c r="D309" s="68">
        <v>8</v>
      </c>
      <c r="E309" s="68">
        <v>1</v>
      </c>
      <c r="F309" s="68">
        <v>5</v>
      </c>
      <c r="G309" s="68">
        <v>331</v>
      </c>
      <c r="H309" s="63" t="s">
        <v>323</v>
      </c>
      <c r="I309" s="69">
        <v>319</v>
      </c>
      <c r="J309" s="68">
        <v>17</v>
      </c>
      <c r="K309" s="63" t="s">
        <v>323</v>
      </c>
      <c r="L309" s="69">
        <v>11</v>
      </c>
    </row>
    <row r="310" spans="1:12">
      <c r="A310" s="68">
        <v>5</v>
      </c>
      <c r="B310" s="63" t="s">
        <v>364</v>
      </c>
      <c r="C310" s="68">
        <v>14</v>
      </c>
      <c r="D310" s="68">
        <v>5</v>
      </c>
      <c r="E310" s="68">
        <v>2</v>
      </c>
      <c r="F310" s="68">
        <v>7</v>
      </c>
      <c r="G310" s="68">
        <v>328</v>
      </c>
      <c r="H310" s="63" t="s">
        <v>323</v>
      </c>
      <c r="I310" s="69">
        <v>356</v>
      </c>
      <c r="J310" s="68">
        <v>12</v>
      </c>
      <c r="K310" s="63" t="s">
        <v>323</v>
      </c>
      <c r="L310" s="69">
        <v>16</v>
      </c>
    </row>
    <row r="311" spans="1:12">
      <c r="A311" s="68">
        <v>6</v>
      </c>
      <c r="B311" s="63" t="s">
        <v>414</v>
      </c>
      <c r="C311" s="68">
        <v>14</v>
      </c>
      <c r="D311" s="68">
        <v>4</v>
      </c>
      <c r="E311" s="68">
        <v>0</v>
      </c>
      <c r="F311" s="68">
        <v>10</v>
      </c>
      <c r="G311" s="68">
        <v>272</v>
      </c>
      <c r="H311" s="63" t="s">
        <v>323</v>
      </c>
      <c r="I311" s="69">
        <v>352</v>
      </c>
      <c r="J311" s="68">
        <v>8</v>
      </c>
      <c r="K311" s="63" t="s">
        <v>323</v>
      </c>
      <c r="L311" s="69">
        <v>20</v>
      </c>
    </row>
    <row r="312" spans="1:12">
      <c r="A312" s="68">
        <v>7</v>
      </c>
      <c r="B312" s="63" t="s">
        <v>409</v>
      </c>
      <c r="C312" s="68">
        <v>14</v>
      </c>
      <c r="D312" s="68">
        <v>3</v>
      </c>
      <c r="E312" s="68">
        <v>1</v>
      </c>
      <c r="F312" s="68">
        <v>10</v>
      </c>
      <c r="G312" s="68">
        <v>281</v>
      </c>
      <c r="H312" s="63" t="s">
        <v>323</v>
      </c>
      <c r="I312" s="69">
        <v>387</v>
      </c>
      <c r="J312" s="68">
        <v>7</v>
      </c>
      <c r="K312" s="63" t="s">
        <v>323</v>
      </c>
      <c r="L312" s="69">
        <v>21</v>
      </c>
    </row>
    <row r="313" spans="1:12">
      <c r="A313" s="68">
        <v>8</v>
      </c>
      <c r="B313" s="63" t="s">
        <v>368</v>
      </c>
      <c r="C313" s="68">
        <v>14</v>
      </c>
      <c r="D313" s="68">
        <v>1</v>
      </c>
      <c r="E313" s="68">
        <v>0</v>
      </c>
      <c r="F313" s="68">
        <v>13</v>
      </c>
      <c r="G313" s="68">
        <v>245</v>
      </c>
      <c r="H313" s="63" t="s">
        <v>323</v>
      </c>
      <c r="I313" s="69">
        <v>390</v>
      </c>
      <c r="J313" s="68">
        <v>2</v>
      </c>
      <c r="K313" s="63" t="s">
        <v>323</v>
      </c>
      <c r="L313" s="69">
        <v>26</v>
      </c>
    </row>
    <row r="315" spans="1:12">
      <c r="A315" s="65" t="s">
        <v>647</v>
      </c>
    </row>
    <row r="316" spans="1:12">
      <c r="C316" s="66" t="s">
        <v>316</v>
      </c>
      <c r="D316" s="66" t="s">
        <v>317</v>
      </c>
      <c r="E316" s="66" t="s">
        <v>318</v>
      </c>
      <c r="F316" s="66" t="s">
        <v>319</v>
      </c>
      <c r="H316" s="67" t="s">
        <v>320</v>
      </c>
      <c r="K316" s="67" t="s">
        <v>321</v>
      </c>
    </row>
    <row r="317" spans="1:12">
      <c r="A317" s="68">
        <v>1</v>
      </c>
      <c r="B317" s="63" t="s">
        <v>711</v>
      </c>
      <c r="C317" s="68">
        <v>14</v>
      </c>
      <c r="D317" s="68">
        <v>12</v>
      </c>
      <c r="E317" s="68">
        <v>0</v>
      </c>
      <c r="F317" s="68">
        <v>2</v>
      </c>
      <c r="G317" s="68">
        <v>314</v>
      </c>
      <c r="H317" s="63" t="s">
        <v>323</v>
      </c>
      <c r="I317" s="69">
        <v>227</v>
      </c>
      <c r="J317" s="68">
        <v>24</v>
      </c>
      <c r="K317" s="63" t="s">
        <v>323</v>
      </c>
      <c r="L317" s="69">
        <v>4</v>
      </c>
    </row>
    <row r="318" spans="1:12">
      <c r="A318" s="68">
        <v>2</v>
      </c>
      <c r="B318" s="63" t="s">
        <v>424</v>
      </c>
      <c r="C318" s="68">
        <v>14</v>
      </c>
      <c r="D318" s="68">
        <v>12</v>
      </c>
      <c r="E318" s="68">
        <v>0</v>
      </c>
      <c r="F318" s="68">
        <v>2</v>
      </c>
      <c r="G318" s="68">
        <v>346</v>
      </c>
      <c r="H318" s="63" t="s">
        <v>323</v>
      </c>
      <c r="I318" s="69">
        <v>190</v>
      </c>
      <c r="J318" s="68">
        <v>24</v>
      </c>
      <c r="K318" s="63" t="s">
        <v>323</v>
      </c>
      <c r="L318" s="69">
        <v>4</v>
      </c>
    </row>
    <row r="319" spans="1:12">
      <c r="A319" s="68">
        <v>3</v>
      </c>
      <c r="B319" s="63" t="s">
        <v>609</v>
      </c>
      <c r="C319" s="68">
        <v>14</v>
      </c>
      <c r="D319" s="68">
        <v>10</v>
      </c>
      <c r="E319" s="68">
        <v>0</v>
      </c>
      <c r="F319" s="68">
        <v>4</v>
      </c>
      <c r="G319" s="68">
        <v>336</v>
      </c>
      <c r="H319" s="63" t="s">
        <v>323</v>
      </c>
      <c r="I319" s="69">
        <v>240</v>
      </c>
      <c r="J319" s="68">
        <v>20</v>
      </c>
      <c r="K319" s="63" t="s">
        <v>323</v>
      </c>
      <c r="L319" s="69">
        <v>8</v>
      </c>
    </row>
    <row r="320" spans="1:12">
      <c r="A320" s="68">
        <v>4</v>
      </c>
      <c r="B320" s="63" t="s">
        <v>369</v>
      </c>
      <c r="C320" s="68">
        <v>14</v>
      </c>
      <c r="D320" s="68">
        <v>7</v>
      </c>
      <c r="E320" s="68">
        <v>0</v>
      </c>
      <c r="F320" s="68">
        <v>7</v>
      </c>
      <c r="G320" s="68">
        <v>302</v>
      </c>
      <c r="H320" s="63" t="s">
        <v>323</v>
      </c>
      <c r="I320" s="69">
        <v>296</v>
      </c>
      <c r="J320" s="68">
        <v>14</v>
      </c>
      <c r="K320" s="63" t="s">
        <v>323</v>
      </c>
      <c r="L320" s="69">
        <v>14</v>
      </c>
    </row>
    <row r="321" spans="1:12">
      <c r="A321" s="68">
        <v>5</v>
      </c>
      <c r="B321" s="63" t="s">
        <v>601</v>
      </c>
      <c r="C321" s="68">
        <v>14</v>
      </c>
      <c r="D321" s="68">
        <v>7</v>
      </c>
      <c r="E321" s="68">
        <v>0</v>
      </c>
      <c r="F321" s="68">
        <v>7</v>
      </c>
      <c r="G321" s="68">
        <v>258</v>
      </c>
      <c r="H321" s="63" t="s">
        <v>323</v>
      </c>
      <c r="I321" s="69">
        <v>249</v>
      </c>
      <c r="J321" s="68">
        <v>14</v>
      </c>
      <c r="K321" s="63" t="s">
        <v>323</v>
      </c>
      <c r="L321" s="69">
        <v>14</v>
      </c>
    </row>
    <row r="322" spans="1:12">
      <c r="A322" s="68">
        <v>6</v>
      </c>
      <c r="B322" s="63" t="s">
        <v>329</v>
      </c>
      <c r="C322" s="68">
        <v>14</v>
      </c>
      <c r="D322" s="68">
        <v>4</v>
      </c>
      <c r="E322" s="68">
        <v>0</v>
      </c>
      <c r="F322" s="68">
        <v>10</v>
      </c>
      <c r="G322" s="68">
        <v>200</v>
      </c>
      <c r="H322" s="63" t="s">
        <v>323</v>
      </c>
      <c r="I322" s="69">
        <v>277</v>
      </c>
      <c r="J322" s="68">
        <v>8</v>
      </c>
      <c r="K322" s="63" t="s">
        <v>323</v>
      </c>
      <c r="L322" s="69">
        <v>20</v>
      </c>
    </row>
    <row r="323" spans="1:12">
      <c r="A323" s="68">
        <v>7</v>
      </c>
      <c r="B323" s="63" t="s">
        <v>685</v>
      </c>
      <c r="C323" s="68">
        <v>14</v>
      </c>
      <c r="D323" s="68">
        <v>4</v>
      </c>
      <c r="E323" s="68">
        <v>0</v>
      </c>
      <c r="F323" s="68">
        <v>10</v>
      </c>
      <c r="G323" s="68">
        <v>191</v>
      </c>
      <c r="H323" s="63" t="s">
        <v>323</v>
      </c>
      <c r="I323" s="69">
        <v>280</v>
      </c>
      <c r="J323" s="68">
        <v>8</v>
      </c>
      <c r="K323" s="63" t="s">
        <v>323</v>
      </c>
      <c r="L323" s="69">
        <v>20</v>
      </c>
    </row>
    <row r="324" spans="1:12">
      <c r="A324" s="68">
        <v>8</v>
      </c>
      <c r="B324" s="63" t="s">
        <v>672</v>
      </c>
      <c r="C324" s="68">
        <v>14</v>
      </c>
      <c r="D324" s="68">
        <v>0</v>
      </c>
      <c r="E324" s="68">
        <v>0</v>
      </c>
      <c r="F324" s="68">
        <v>14</v>
      </c>
      <c r="G324" s="68">
        <v>160</v>
      </c>
      <c r="H324" s="63" t="s">
        <v>323</v>
      </c>
      <c r="I324" s="69">
        <v>348</v>
      </c>
      <c r="J324" s="68">
        <v>0</v>
      </c>
      <c r="K324" s="63" t="s">
        <v>323</v>
      </c>
      <c r="L324" s="69">
        <v>28</v>
      </c>
    </row>
    <row r="326" spans="1:12">
      <c r="A326" s="65" t="s">
        <v>725</v>
      </c>
    </row>
    <row r="327" spans="1:12">
      <c r="C327" s="66" t="s">
        <v>316</v>
      </c>
      <c r="D327" s="66" t="s">
        <v>317</v>
      </c>
      <c r="E327" s="66" t="s">
        <v>318</v>
      </c>
      <c r="F327" s="66" t="s">
        <v>319</v>
      </c>
      <c r="H327" s="67" t="s">
        <v>320</v>
      </c>
      <c r="K327" s="67" t="s">
        <v>321</v>
      </c>
    </row>
    <row r="328" spans="1:12">
      <c r="A328" s="68">
        <v>1</v>
      </c>
      <c r="B328" s="63" t="s">
        <v>343</v>
      </c>
      <c r="C328" s="68">
        <v>12</v>
      </c>
      <c r="D328" s="68">
        <v>10</v>
      </c>
      <c r="E328" s="68">
        <v>1</v>
      </c>
      <c r="F328" s="68">
        <v>1</v>
      </c>
      <c r="G328" s="68">
        <v>286</v>
      </c>
      <c r="H328" s="63" t="s">
        <v>323</v>
      </c>
      <c r="I328" s="69">
        <v>166</v>
      </c>
      <c r="J328" s="68">
        <v>21</v>
      </c>
      <c r="K328" s="63" t="s">
        <v>323</v>
      </c>
      <c r="L328" s="69">
        <v>3</v>
      </c>
    </row>
    <row r="329" spans="1:12">
      <c r="A329" s="68">
        <v>2</v>
      </c>
      <c r="B329" s="63" t="s">
        <v>349</v>
      </c>
      <c r="C329" s="68">
        <v>12</v>
      </c>
      <c r="D329" s="68">
        <v>8</v>
      </c>
      <c r="E329" s="68">
        <v>2</v>
      </c>
      <c r="F329" s="68">
        <v>2</v>
      </c>
      <c r="G329" s="68">
        <v>258</v>
      </c>
      <c r="H329" s="63" t="s">
        <v>323</v>
      </c>
      <c r="I329" s="69">
        <v>199</v>
      </c>
      <c r="J329" s="68">
        <v>18</v>
      </c>
      <c r="K329" s="63" t="s">
        <v>323</v>
      </c>
      <c r="L329" s="69">
        <v>6</v>
      </c>
    </row>
    <row r="330" spans="1:12">
      <c r="A330" s="68">
        <v>3</v>
      </c>
      <c r="B330" s="63" t="s">
        <v>690</v>
      </c>
      <c r="C330" s="68">
        <v>12</v>
      </c>
      <c r="D330" s="68">
        <v>8</v>
      </c>
      <c r="E330" s="68">
        <v>1</v>
      </c>
      <c r="F330" s="68">
        <v>3</v>
      </c>
      <c r="G330" s="68">
        <v>190</v>
      </c>
      <c r="H330" s="63" t="s">
        <v>323</v>
      </c>
      <c r="I330" s="69">
        <v>170</v>
      </c>
      <c r="J330" s="68">
        <v>17</v>
      </c>
      <c r="K330" s="63" t="s">
        <v>323</v>
      </c>
      <c r="L330" s="69">
        <v>7</v>
      </c>
    </row>
    <row r="331" spans="1:12">
      <c r="A331" s="68">
        <v>4</v>
      </c>
      <c r="B331" s="63" t="s">
        <v>606</v>
      </c>
      <c r="C331" s="68">
        <v>12</v>
      </c>
      <c r="D331" s="68">
        <v>7</v>
      </c>
      <c r="E331" s="68">
        <v>1</v>
      </c>
      <c r="F331" s="68">
        <v>4</v>
      </c>
      <c r="G331" s="68">
        <v>174</v>
      </c>
      <c r="H331" s="63" t="s">
        <v>323</v>
      </c>
      <c r="I331" s="69">
        <v>149</v>
      </c>
      <c r="J331" s="68">
        <v>15</v>
      </c>
      <c r="K331" s="63" t="s">
        <v>323</v>
      </c>
      <c r="L331" s="69">
        <v>9</v>
      </c>
    </row>
    <row r="332" spans="1:12">
      <c r="A332" s="68">
        <v>5</v>
      </c>
      <c r="B332" s="63" t="s">
        <v>373</v>
      </c>
      <c r="C332" s="68">
        <v>12</v>
      </c>
      <c r="D332" s="68">
        <v>3</v>
      </c>
      <c r="E332" s="68">
        <v>2</v>
      </c>
      <c r="F332" s="68">
        <v>7</v>
      </c>
      <c r="G332" s="68">
        <v>161</v>
      </c>
      <c r="H332" s="63" t="s">
        <v>323</v>
      </c>
      <c r="I332" s="69">
        <v>187</v>
      </c>
      <c r="J332" s="68">
        <v>8</v>
      </c>
      <c r="K332" s="63" t="s">
        <v>323</v>
      </c>
      <c r="L332" s="69">
        <v>16</v>
      </c>
    </row>
    <row r="333" spans="1:12">
      <c r="A333" s="68">
        <v>6</v>
      </c>
      <c r="B333" s="63" t="s">
        <v>677</v>
      </c>
      <c r="C333" s="68">
        <v>12</v>
      </c>
      <c r="D333" s="68">
        <v>2</v>
      </c>
      <c r="E333" s="68">
        <v>0</v>
      </c>
      <c r="F333" s="68">
        <v>10</v>
      </c>
      <c r="G333" s="68">
        <v>154</v>
      </c>
      <c r="H333" s="63" t="s">
        <v>323</v>
      </c>
      <c r="I333" s="69">
        <v>206</v>
      </c>
      <c r="J333" s="68">
        <v>4</v>
      </c>
      <c r="K333" s="63" t="s">
        <v>323</v>
      </c>
      <c r="L333" s="69">
        <v>20</v>
      </c>
    </row>
    <row r="334" spans="1:12">
      <c r="A334" s="68">
        <v>7</v>
      </c>
      <c r="B334" s="63" t="s">
        <v>684</v>
      </c>
      <c r="C334" s="68">
        <v>12</v>
      </c>
      <c r="D334" s="68">
        <v>0</v>
      </c>
      <c r="E334" s="68">
        <v>1</v>
      </c>
      <c r="F334" s="68">
        <v>11</v>
      </c>
      <c r="G334" s="68">
        <v>119</v>
      </c>
      <c r="H334" s="63" t="s">
        <v>323</v>
      </c>
      <c r="I334" s="69">
        <v>265</v>
      </c>
      <c r="J334" s="68">
        <v>1</v>
      </c>
      <c r="K334" s="63" t="s">
        <v>323</v>
      </c>
      <c r="L334" s="69">
        <v>23</v>
      </c>
    </row>
    <row r="335" spans="1:12">
      <c r="A335" s="68">
        <v>8</v>
      </c>
      <c r="B335" s="63" t="s">
        <v>371</v>
      </c>
      <c r="C335" s="68">
        <v>0</v>
      </c>
      <c r="D335" s="68">
        <v>0</v>
      </c>
      <c r="E335" s="68">
        <v>0</v>
      </c>
      <c r="F335" s="68">
        <v>0</v>
      </c>
      <c r="G335" s="68">
        <v>0</v>
      </c>
      <c r="H335" s="63" t="s">
        <v>323</v>
      </c>
      <c r="I335" s="69">
        <v>0</v>
      </c>
      <c r="J335" s="68">
        <v>0</v>
      </c>
      <c r="K335" s="63" t="s">
        <v>323</v>
      </c>
      <c r="L335" s="69">
        <v>0</v>
      </c>
    </row>
    <row r="337" spans="1:11">
      <c r="A337" s="65" t="s">
        <v>726</v>
      </c>
    </row>
    <row r="338" spans="1:11">
      <c r="C338" s="66" t="s">
        <v>316</v>
      </c>
      <c r="D338" s="66" t="s">
        <v>317</v>
      </c>
      <c r="E338" s="66" t="s">
        <v>318</v>
      </c>
      <c r="F338" s="66" t="s">
        <v>319</v>
      </c>
      <c r="H338" s="67" t="s">
        <v>320</v>
      </c>
      <c r="K338" s="67" t="s">
        <v>321</v>
      </c>
    </row>
    <row r="340" spans="1:11">
      <c r="A340" s="65" t="s">
        <v>727</v>
      </c>
    </row>
    <row r="341" spans="1:11">
      <c r="C341" s="66" t="s">
        <v>316</v>
      </c>
      <c r="D341" s="66" t="s">
        <v>317</v>
      </c>
      <c r="E341" s="66" t="s">
        <v>318</v>
      </c>
      <c r="F341" s="66" t="s">
        <v>319</v>
      </c>
      <c r="H341" s="67" t="s">
        <v>320</v>
      </c>
      <c r="K341" s="67" t="s">
        <v>321</v>
      </c>
    </row>
    <row r="343" spans="1:11">
      <c r="A343" s="65" t="s">
        <v>728</v>
      </c>
    </row>
    <row r="344" spans="1:11">
      <c r="C344" s="66" t="s">
        <v>316</v>
      </c>
      <c r="D344" s="66" t="s">
        <v>317</v>
      </c>
      <c r="E344" s="66" t="s">
        <v>318</v>
      </c>
      <c r="F344" s="66" t="s">
        <v>319</v>
      </c>
      <c r="H344" s="67" t="s">
        <v>320</v>
      </c>
      <c r="K344" s="67" t="s">
        <v>321</v>
      </c>
    </row>
    <row r="346" spans="1:11">
      <c r="A346" s="65" t="s">
        <v>729</v>
      </c>
    </row>
    <row r="347" spans="1:11">
      <c r="C347" s="66" t="s">
        <v>316</v>
      </c>
      <c r="D347" s="66" t="s">
        <v>317</v>
      </c>
      <c r="E347" s="66" t="s">
        <v>318</v>
      </c>
      <c r="F347" s="66" t="s">
        <v>319</v>
      </c>
      <c r="H347" s="67" t="s">
        <v>320</v>
      </c>
      <c r="K347" s="67" t="s">
        <v>321</v>
      </c>
    </row>
    <row r="349" spans="1:11">
      <c r="A349" s="65" t="s">
        <v>730</v>
      </c>
    </row>
    <row r="350" spans="1:11">
      <c r="C350" s="66" t="s">
        <v>316</v>
      </c>
      <c r="D350" s="66" t="s">
        <v>317</v>
      </c>
      <c r="E350" s="66" t="s">
        <v>318</v>
      </c>
      <c r="F350" s="66" t="s">
        <v>319</v>
      </c>
      <c r="H350" s="67" t="s">
        <v>320</v>
      </c>
      <c r="K350" s="67" t="s">
        <v>321</v>
      </c>
    </row>
    <row r="352" spans="1:11">
      <c r="A352" s="65" t="s">
        <v>731</v>
      </c>
    </row>
    <row r="353" spans="1:11">
      <c r="C353" s="66" t="s">
        <v>316</v>
      </c>
      <c r="D353" s="66" t="s">
        <v>317</v>
      </c>
      <c r="E353" s="66" t="s">
        <v>318</v>
      </c>
      <c r="F353" s="66" t="s">
        <v>319</v>
      </c>
      <c r="H353" s="67" t="s">
        <v>320</v>
      </c>
      <c r="K353" s="67" t="s">
        <v>321</v>
      </c>
    </row>
    <row r="355" spans="1:11">
      <c r="A355" s="65" t="s">
        <v>732</v>
      </c>
    </row>
    <row r="356" spans="1:11">
      <c r="C356" s="66" t="s">
        <v>316</v>
      </c>
      <c r="D356" s="66" t="s">
        <v>317</v>
      </c>
      <c r="E356" s="66" t="s">
        <v>318</v>
      </c>
      <c r="F356" s="66" t="s">
        <v>319</v>
      </c>
      <c r="H356" s="67" t="s">
        <v>320</v>
      </c>
      <c r="K356" s="67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B4CA-FAD7-4844-8761-1899F87F2BE4}">
  <sheetPr>
    <tabColor rgb="FFFFFFCC"/>
  </sheetPr>
  <dimension ref="A1:L435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733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734</v>
      </c>
      <c r="C7" s="68">
        <v>20</v>
      </c>
      <c r="D7" s="68">
        <v>14</v>
      </c>
      <c r="E7" s="68">
        <v>2</v>
      </c>
      <c r="F7" s="68">
        <v>4</v>
      </c>
      <c r="G7" s="68">
        <v>610</v>
      </c>
      <c r="H7" s="63" t="s">
        <v>323</v>
      </c>
      <c r="I7" s="69">
        <v>567</v>
      </c>
      <c r="J7" s="68">
        <v>30</v>
      </c>
      <c r="K7" s="63" t="s">
        <v>323</v>
      </c>
      <c r="L7" s="69">
        <v>10</v>
      </c>
    </row>
    <row r="8" spans="1:12">
      <c r="A8" s="68">
        <v>2</v>
      </c>
      <c r="B8" s="63" t="s">
        <v>738</v>
      </c>
      <c r="C8" s="68">
        <v>20</v>
      </c>
      <c r="D8" s="68">
        <v>13</v>
      </c>
      <c r="E8" s="68">
        <v>2</v>
      </c>
      <c r="F8" s="68">
        <v>5</v>
      </c>
      <c r="G8" s="68">
        <v>599</v>
      </c>
      <c r="H8" s="63" t="s">
        <v>323</v>
      </c>
      <c r="I8" s="69">
        <v>547</v>
      </c>
      <c r="J8" s="68">
        <v>28</v>
      </c>
      <c r="K8" s="63" t="s">
        <v>323</v>
      </c>
      <c r="L8" s="69">
        <v>12</v>
      </c>
    </row>
    <row r="9" spans="1:12">
      <c r="A9" s="68">
        <v>3</v>
      </c>
      <c r="B9" s="63" t="s">
        <v>735</v>
      </c>
      <c r="C9" s="68">
        <v>20</v>
      </c>
      <c r="D9" s="68">
        <v>11</v>
      </c>
      <c r="E9" s="68">
        <v>4</v>
      </c>
      <c r="F9" s="68">
        <v>5</v>
      </c>
      <c r="G9" s="68">
        <v>560</v>
      </c>
      <c r="H9" s="63" t="s">
        <v>323</v>
      </c>
      <c r="I9" s="69">
        <v>520</v>
      </c>
      <c r="J9" s="68">
        <v>26</v>
      </c>
      <c r="K9" s="63" t="s">
        <v>323</v>
      </c>
      <c r="L9" s="69">
        <v>14</v>
      </c>
    </row>
    <row r="10" spans="1:12">
      <c r="A10" s="68">
        <v>4</v>
      </c>
      <c r="B10" s="63" t="s">
        <v>431</v>
      </c>
      <c r="C10" s="68">
        <v>20</v>
      </c>
      <c r="D10" s="68">
        <v>11</v>
      </c>
      <c r="E10" s="68">
        <v>3</v>
      </c>
      <c r="F10" s="68">
        <v>6</v>
      </c>
      <c r="G10" s="68">
        <v>604</v>
      </c>
      <c r="H10" s="63" t="s">
        <v>323</v>
      </c>
      <c r="I10" s="69">
        <v>547</v>
      </c>
      <c r="J10" s="68">
        <v>25</v>
      </c>
      <c r="K10" s="63" t="s">
        <v>323</v>
      </c>
      <c r="L10" s="69">
        <v>15</v>
      </c>
    </row>
    <row r="11" spans="1:12">
      <c r="A11" s="68">
        <v>5</v>
      </c>
      <c r="B11" s="63" t="s">
        <v>736</v>
      </c>
      <c r="C11" s="68">
        <v>20</v>
      </c>
      <c r="D11" s="68">
        <v>11</v>
      </c>
      <c r="E11" s="68">
        <v>0</v>
      </c>
      <c r="F11" s="68">
        <v>9</v>
      </c>
      <c r="G11" s="68">
        <v>619</v>
      </c>
      <c r="H11" s="63" t="s">
        <v>323</v>
      </c>
      <c r="I11" s="69">
        <v>576</v>
      </c>
      <c r="J11" s="68">
        <v>22</v>
      </c>
      <c r="K11" s="63" t="s">
        <v>323</v>
      </c>
      <c r="L11" s="69">
        <v>18</v>
      </c>
    </row>
    <row r="12" spans="1:12">
      <c r="A12" s="68">
        <v>6</v>
      </c>
      <c r="B12" s="63" t="s">
        <v>737</v>
      </c>
      <c r="C12" s="68">
        <v>20</v>
      </c>
      <c r="D12" s="68">
        <v>10</v>
      </c>
      <c r="E12" s="68">
        <v>1</v>
      </c>
      <c r="F12" s="68">
        <v>9</v>
      </c>
      <c r="G12" s="68">
        <v>675</v>
      </c>
      <c r="H12" s="63" t="s">
        <v>323</v>
      </c>
      <c r="I12" s="69">
        <v>667</v>
      </c>
      <c r="J12" s="68">
        <v>21</v>
      </c>
      <c r="K12" s="63" t="s">
        <v>323</v>
      </c>
      <c r="L12" s="69">
        <v>19</v>
      </c>
    </row>
    <row r="13" spans="1:12">
      <c r="A13" s="68">
        <v>7</v>
      </c>
      <c r="B13" s="63" t="s">
        <v>740</v>
      </c>
      <c r="C13" s="68">
        <v>20</v>
      </c>
      <c r="D13" s="68">
        <v>8</v>
      </c>
      <c r="E13" s="68">
        <v>1</v>
      </c>
      <c r="F13" s="68">
        <v>11</v>
      </c>
      <c r="G13" s="68">
        <v>557</v>
      </c>
      <c r="H13" s="63" t="s">
        <v>323</v>
      </c>
      <c r="I13" s="69">
        <v>588</v>
      </c>
      <c r="J13" s="68">
        <v>17</v>
      </c>
      <c r="K13" s="63" t="s">
        <v>323</v>
      </c>
      <c r="L13" s="69">
        <v>23</v>
      </c>
    </row>
    <row r="14" spans="1:12">
      <c r="A14" s="68">
        <v>8</v>
      </c>
      <c r="B14" s="63" t="s">
        <v>487</v>
      </c>
      <c r="C14" s="68">
        <v>20</v>
      </c>
      <c r="D14" s="68">
        <v>7</v>
      </c>
      <c r="E14" s="68">
        <v>1</v>
      </c>
      <c r="F14" s="68">
        <v>12</v>
      </c>
      <c r="G14" s="68">
        <v>582</v>
      </c>
      <c r="H14" s="63" t="s">
        <v>323</v>
      </c>
      <c r="I14" s="69">
        <v>615</v>
      </c>
      <c r="J14" s="68">
        <v>15</v>
      </c>
      <c r="K14" s="63" t="s">
        <v>323</v>
      </c>
      <c r="L14" s="69">
        <v>25</v>
      </c>
    </row>
    <row r="15" spans="1:12">
      <c r="A15" s="68">
        <v>9</v>
      </c>
      <c r="B15" s="63" t="s">
        <v>443</v>
      </c>
      <c r="C15" s="68">
        <v>20</v>
      </c>
      <c r="D15" s="68">
        <v>6</v>
      </c>
      <c r="E15" s="68">
        <v>1</v>
      </c>
      <c r="F15" s="68">
        <v>13</v>
      </c>
      <c r="G15" s="68">
        <v>548</v>
      </c>
      <c r="H15" s="63" t="s">
        <v>323</v>
      </c>
      <c r="I15" s="69">
        <v>602</v>
      </c>
      <c r="J15" s="68">
        <v>13</v>
      </c>
      <c r="K15" s="63" t="s">
        <v>323</v>
      </c>
      <c r="L15" s="69">
        <v>27</v>
      </c>
    </row>
    <row r="16" spans="1:12">
      <c r="A16" s="68">
        <v>10</v>
      </c>
      <c r="B16" s="63" t="s">
        <v>741</v>
      </c>
      <c r="C16" s="68">
        <v>20</v>
      </c>
      <c r="D16" s="68">
        <v>6</v>
      </c>
      <c r="E16" s="68">
        <v>0</v>
      </c>
      <c r="F16" s="68">
        <v>14</v>
      </c>
      <c r="G16" s="68">
        <v>569</v>
      </c>
      <c r="H16" s="63" t="s">
        <v>323</v>
      </c>
      <c r="I16" s="69">
        <v>635</v>
      </c>
      <c r="J16" s="68">
        <v>12</v>
      </c>
      <c r="K16" s="63" t="s">
        <v>323</v>
      </c>
      <c r="L16" s="69">
        <v>28</v>
      </c>
    </row>
    <row r="17" spans="1:12">
      <c r="A17" s="68">
        <v>11</v>
      </c>
      <c r="B17" s="63" t="s">
        <v>739</v>
      </c>
      <c r="C17" s="68">
        <v>20</v>
      </c>
      <c r="D17" s="68">
        <v>5</v>
      </c>
      <c r="E17" s="68">
        <v>1</v>
      </c>
      <c r="F17" s="68">
        <v>14</v>
      </c>
      <c r="G17" s="68">
        <v>513</v>
      </c>
      <c r="H17" s="63" t="s">
        <v>323</v>
      </c>
      <c r="I17" s="69">
        <v>572</v>
      </c>
      <c r="J17" s="68">
        <v>11</v>
      </c>
      <c r="K17" s="63" t="s">
        <v>323</v>
      </c>
      <c r="L17" s="69">
        <v>29</v>
      </c>
    </row>
    <row r="18" spans="1:12">
      <c r="A18" s="68">
        <v>12</v>
      </c>
      <c r="B18" s="63" t="s">
        <v>742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3" t="s">
        <v>323</v>
      </c>
      <c r="I18" s="69">
        <v>0</v>
      </c>
      <c r="J18" s="68">
        <v>0</v>
      </c>
      <c r="K18" s="63" t="s">
        <v>323</v>
      </c>
      <c r="L18" s="69">
        <v>0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743</v>
      </c>
      <c r="C22" s="68">
        <v>22</v>
      </c>
      <c r="D22" s="68">
        <v>18</v>
      </c>
      <c r="E22" s="68">
        <v>1</v>
      </c>
      <c r="F22" s="68">
        <v>3</v>
      </c>
      <c r="G22" s="68">
        <v>730</v>
      </c>
      <c r="H22" s="63" t="s">
        <v>323</v>
      </c>
      <c r="I22" s="69">
        <v>593</v>
      </c>
      <c r="J22" s="68">
        <v>37</v>
      </c>
      <c r="K22" s="63" t="s">
        <v>323</v>
      </c>
      <c r="L22" s="69">
        <v>7</v>
      </c>
    </row>
    <row r="23" spans="1:12">
      <c r="A23" s="68">
        <v>2</v>
      </c>
      <c r="B23" s="63" t="s">
        <v>744</v>
      </c>
      <c r="C23" s="68">
        <v>22</v>
      </c>
      <c r="D23" s="68">
        <v>16</v>
      </c>
      <c r="E23" s="68">
        <v>1</v>
      </c>
      <c r="F23" s="68">
        <v>5</v>
      </c>
      <c r="G23" s="68">
        <v>652</v>
      </c>
      <c r="H23" s="63" t="s">
        <v>323</v>
      </c>
      <c r="I23" s="69">
        <v>586</v>
      </c>
      <c r="J23" s="68">
        <v>33</v>
      </c>
      <c r="K23" s="63" t="s">
        <v>323</v>
      </c>
      <c r="L23" s="69">
        <v>11</v>
      </c>
    </row>
    <row r="24" spans="1:12">
      <c r="A24" s="68">
        <v>3</v>
      </c>
      <c r="B24" s="63" t="s">
        <v>746</v>
      </c>
      <c r="C24" s="68">
        <v>22</v>
      </c>
      <c r="D24" s="68">
        <v>12</v>
      </c>
      <c r="E24" s="68">
        <v>4</v>
      </c>
      <c r="F24" s="68">
        <v>6</v>
      </c>
      <c r="G24" s="68">
        <v>559</v>
      </c>
      <c r="H24" s="63" t="s">
        <v>323</v>
      </c>
      <c r="I24" s="69">
        <v>513</v>
      </c>
      <c r="J24" s="68">
        <v>28</v>
      </c>
      <c r="K24" s="63" t="s">
        <v>323</v>
      </c>
      <c r="L24" s="69">
        <v>16</v>
      </c>
    </row>
    <row r="25" spans="1:12">
      <c r="A25" s="68">
        <v>4</v>
      </c>
      <c r="B25" s="63" t="s">
        <v>745</v>
      </c>
      <c r="C25" s="68">
        <v>22</v>
      </c>
      <c r="D25" s="68">
        <v>12</v>
      </c>
      <c r="E25" s="68">
        <v>2</v>
      </c>
      <c r="F25" s="68">
        <v>8</v>
      </c>
      <c r="G25" s="68">
        <v>674</v>
      </c>
      <c r="H25" s="63" t="s">
        <v>323</v>
      </c>
      <c r="I25" s="69">
        <v>627</v>
      </c>
      <c r="J25" s="68">
        <v>26</v>
      </c>
      <c r="K25" s="63" t="s">
        <v>323</v>
      </c>
      <c r="L25" s="69">
        <v>18</v>
      </c>
    </row>
    <row r="26" spans="1:12">
      <c r="A26" s="68">
        <v>5</v>
      </c>
      <c r="B26" s="63" t="s">
        <v>751</v>
      </c>
      <c r="C26" s="68">
        <v>22</v>
      </c>
      <c r="D26" s="68">
        <v>12</v>
      </c>
      <c r="E26" s="68">
        <v>1</v>
      </c>
      <c r="F26" s="68">
        <v>9</v>
      </c>
      <c r="G26" s="68">
        <v>698</v>
      </c>
      <c r="H26" s="63" t="s">
        <v>323</v>
      </c>
      <c r="I26" s="69">
        <v>647</v>
      </c>
      <c r="J26" s="68">
        <v>25</v>
      </c>
      <c r="K26" s="63" t="s">
        <v>323</v>
      </c>
      <c r="L26" s="69">
        <v>19</v>
      </c>
    </row>
    <row r="27" spans="1:12">
      <c r="A27" s="68">
        <v>6</v>
      </c>
      <c r="B27" s="63" t="s">
        <v>749</v>
      </c>
      <c r="C27" s="68">
        <v>22</v>
      </c>
      <c r="D27" s="68">
        <v>11</v>
      </c>
      <c r="E27" s="68">
        <v>2</v>
      </c>
      <c r="F27" s="68">
        <v>9</v>
      </c>
      <c r="G27" s="68">
        <v>593</v>
      </c>
      <c r="H27" s="63" t="s">
        <v>323</v>
      </c>
      <c r="I27" s="69">
        <v>598</v>
      </c>
      <c r="J27" s="68">
        <v>24</v>
      </c>
      <c r="K27" s="63" t="s">
        <v>323</v>
      </c>
      <c r="L27" s="69">
        <v>20</v>
      </c>
    </row>
    <row r="28" spans="1:12">
      <c r="A28" s="68">
        <v>7</v>
      </c>
      <c r="B28" s="63" t="s">
        <v>747</v>
      </c>
      <c r="C28" s="68">
        <v>22</v>
      </c>
      <c r="D28" s="68">
        <v>10</v>
      </c>
      <c r="E28" s="68">
        <v>0</v>
      </c>
      <c r="F28" s="68">
        <v>12</v>
      </c>
      <c r="G28" s="68">
        <v>539</v>
      </c>
      <c r="H28" s="63" t="s">
        <v>323</v>
      </c>
      <c r="I28" s="69">
        <v>530</v>
      </c>
      <c r="J28" s="68">
        <v>20</v>
      </c>
      <c r="K28" s="63" t="s">
        <v>323</v>
      </c>
      <c r="L28" s="69">
        <v>24</v>
      </c>
    </row>
    <row r="29" spans="1:12">
      <c r="A29" s="68">
        <v>8</v>
      </c>
      <c r="B29" s="63" t="s">
        <v>750</v>
      </c>
      <c r="C29" s="68">
        <v>22</v>
      </c>
      <c r="D29" s="68">
        <v>10</v>
      </c>
      <c r="E29" s="68">
        <v>0</v>
      </c>
      <c r="F29" s="68">
        <v>12</v>
      </c>
      <c r="G29" s="68">
        <v>577</v>
      </c>
      <c r="H29" s="63" t="s">
        <v>323</v>
      </c>
      <c r="I29" s="69">
        <v>631</v>
      </c>
      <c r="J29" s="68">
        <v>20</v>
      </c>
      <c r="K29" s="63" t="s">
        <v>323</v>
      </c>
      <c r="L29" s="69">
        <v>24</v>
      </c>
    </row>
    <row r="30" spans="1:12">
      <c r="A30" s="68">
        <v>9</v>
      </c>
      <c r="B30" s="63" t="s">
        <v>748</v>
      </c>
      <c r="C30" s="68">
        <v>22</v>
      </c>
      <c r="D30" s="68">
        <v>9</v>
      </c>
      <c r="E30" s="68">
        <v>0</v>
      </c>
      <c r="F30" s="68">
        <v>13</v>
      </c>
      <c r="G30" s="68">
        <v>628</v>
      </c>
      <c r="H30" s="63" t="s">
        <v>323</v>
      </c>
      <c r="I30" s="69">
        <v>656</v>
      </c>
      <c r="J30" s="68">
        <v>18</v>
      </c>
      <c r="K30" s="63" t="s">
        <v>323</v>
      </c>
      <c r="L30" s="69">
        <v>26</v>
      </c>
    </row>
    <row r="31" spans="1:12">
      <c r="A31" s="68">
        <v>10</v>
      </c>
      <c r="B31" s="63" t="s">
        <v>752</v>
      </c>
      <c r="C31" s="68">
        <v>22</v>
      </c>
      <c r="D31" s="68">
        <v>8</v>
      </c>
      <c r="E31" s="68">
        <v>1</v>
      </c>
      <c r="F31" s="68">
        <v>13</v>
      </c>
      <c r="G31" s="68">
        <v>523</v>
      </c>
      <c r="H31" s="63" t="s">
        <v>323</v>
      </c>
      <c r="I31" s="69">
        <v>600</v>
      </c>
      <c r="J31" s="68">
        <v>17</v>
      </c>
      <c r="K31" s="63" t="s">
        <v>323</v>
      </c>
      <c r="L31" s="69">
        <v>27</v>
      </c>
    </row>
    <row r="32" spans="1:12">
      <c r="A32" s="68">
        <v>11</v>
      </c>
      <c r="B32" s="63" t="s">
        <v>444</v>
      </c>
      <c r="C32" s="68">
        <v>22</v>
      </c>
      <c r="D32" s="68">
        <v>5</v>
      </c>
      <c r="E32" s="68">
        <v>0</v>
      </c>
      <c r="F32" s="68">
        <v>17</v>
      </c>
      <c r="G32" s="68">
        <v>607</v>
      </c>
      <c r="H32" s="63" t="s">
        <v>323</v>
      </c>
      <c r="I32" s="69">
        <v>663</v>
      </c>
      <c r="J32" s="68">
        <v>10</v>
      </c>
      <c r="K32" s="63" t="s">
        <v>323</v>
      </c>
      <c r="L32" s="69">
        <v>34</v>
      </c>
    </row>
    <row r="33" spans="1:12">
      <c r="A33" s="68">
        <v>12</v>
      </c>
      <c r="B33" s="63" t="s">
        <v>753</v>
      </c>
      <c r="C33" s="68">
        <v>22</v>
      </c>
      <c r="D33" s="68">
        <v>3</v>
      </c>
      <c r="E33" s="68">
        <v>0</v>
      </c>
      <c r="F33" s="68">
        <v>19</v>
      </c>
      <c r="G33" s="68">
        <v>575</v>
      </c>
      <c r="H33" s="63" t="s">
        <v>323</v>
      </c>
      <c r="I33" s="69">
        <v>711</v>
      </c>
      <c r="J33" s="68">
        <v>6</v>
      </c>
      <c r="K33" s="63" t="s">
        <v>323</v>
      </c>
      <c r="L33" s="69">
        <v>38</v>
      </c>
    </row>
    <row r="35" spans="1:12">
      <c r="A35" s="65" t="s">
        <v>565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754</v>
      </c>
      <c r="C37" s="68">
        <v>22</v>
      </c>
      <c r="D37" s="68">
        <v>17</v>
      </c>
      <c r="E37" s="68">
        <v>0</v>
      </c>
      <c r="F37" s="68">
        <v>5</v>
      </c>
      <c r="G37" s="68">
        <v>666</v>
      </c>
      <c r="H37" s="63" t="s">
        <v>323</v>
      </c>
      <c r="I37" s="69">
        <v>580</v>
      </c>
      <c r="J37" s="68">
        <v>34</v>
      </c>
      <c r="K37" s="63" t="s">
        <v>323</v>
      </c>
      <c r="L37" s="69">
        <v>10</v>
      </c>
    </row>
    <row r="38" spans="1:12">
      <c r="A38" s="68">
        <v>2</v>
      </c>
      <c r="B38" s="63" t="s">
        <v>759</v>
      </c>
      <c r="C38" s="68">
        <v>22</v>
      </c>
      <c r="D38" s="68">
        <v>13</v>
      </c>
      <c r="E38" s="68">
        <v>3</v>
      </c>
      <c r="F38" s="68">
        <v>6</v>
      </c>
      <c r="G38" s="68">
        <v>593</v>
      </c>
      <c r="H38" s="63" t="s">
        <v>323</v>
      </c>
      <c r="I38" s="69">
        <v>536</v>
      </c>
      <c r="J38" s="68">
        <v>29</v>
      </c>
      <c r="K38" s="63" t="s">
        <v>323</v>
      </c>
      <c r="L38" s="69">
        <v>15</v>
      </c>
    </row>
    <row r="39" spans="1:12">
      <c r="A39" s="68">
        <v>3</v>
      </c>
      <c r="B39" s="63" t="s">
        <v>756</v>
      </c>
      <c r="C39" s="68">
        <v>22</v>
      </c>
      <c r="D39" s="68">
        <v>14</v>
      </c>
      <c r="E39" s="68">
        <v>1</v>
      </c>
      <c r="F39" s="68">
        <v>7</v>
      </c>
      <c r="G39" s="68">
        <v>625</v>
      </c>
      <c r="H39" s="63" t="s">
        <v>323</v>
      </c>
      <c r="I39" s="69">
        <v>579</v>
      </c>
      <c r="J39" s="68">
        <v>29</v>
      </c>
      <c r="K39" s="63" t="s">
        <v>323</v>
      </c>
      <c r="L39" s="69">
        <v>15</v>
      </c>
    </row>
    <row r="40" spans="1:12">
      <c r="A40" s="68">
        <v>4</v>
      </c>
      <c r="B40" s="63" t="s">
        <v>755</v>
      </c>
      <c r="C40" s="68">
        <v>22</v>
      </c>
      <c r="D40" s="68">
        <v>12</v>
      </c>
      <c r="E40" s="68">
        <v>2</v>
      </c>
      <c r="F40" s="68">
        <v>8</v>
      </c>
      <c r="G40" s="68">
        <v>558</v>
      </c>
      <c r="H40" s="63" t="s">
        <v>323</v>
      </c>
      <c r="I40" s="69">
        <v>577</v>
      </c>
      <c r="J40" s="68">
        <v>26</v>
      </c>
      <c r="K40" s="63" t="s">
        <v>323</v>
      </c>
      <c r="L40" s="69">
        <v>18</v>
      </c>
    </row>
    <row r="41" spans="1:12">
      <c r="A41" s="68">
        <v>5</v>
      </c>
      <c r="B41" s="63" t="s">
        <v>758</v>
      </c>
      <c r="C41" s="68">
        <v>22</v>
      </c>
      <c r="D41" s="68">
        <v>11</v>
      </c>
      <c r="E41" s="68">
        <v>2</v>
      </c>
      <c r="F41" s="68">
        <v>9</v>
      </c>
      <c r="G41" s="68">
        <v>666</v>
      </c>
      <c r="H41" s="63" t="s">
        <v>323</v>
      </c>
      <c r="I41" s="69">
        <v>629</v>
      </c>
      <c r="J41" s="68">
        <v>24</v>
      </c>
      <c r="K41" s="63" t="s">
        <v>323</v>
      </c>
      <c r="L41" s="69">
        <v>20</v>
      </c>
    </row>
    <row r="42" spans="1:12">
      <c r="A42" s="68">
        <v>6</v>
      </c>
      <c r="B42" s="63" t="s">
        <v>760</v>
      </c>
      <c r="C42" s="68">
        <v>22</v>
      </c>
      <c r="D42" s="68">
        <v>11</v>
      </c>
      <c r="E42" s="68">
        <v>1</v>
      </c>
      <c r="F42" s="68">
        <v>10</v>
      </c>
      <c r="G42" s="68">
        <v>567</v>
      </c>
      <c r="H42" s="63" t="s">
        <v>323</v>
      </c>
      <c r="I42" s="69">
        <v>548</v>
      </c>
      <c r="J42" s="68">
        <v>23</v>
      </c>
      <c r="K42" s="63" t="s">
        <v>323</v>
      </c>
      <c r="L42" s="69">
        <v>21</v>
      </c>
    </row>
    <row r="43" spans="1:12">
      <c r="A43" s="68">
        <v>7</v>
      </c>
      <c r="B43" s="63" t="s">
        <v>441</v>
      </c>
      <c r="C43" s="68">
        <v>22</v>
      </c>
      <c r="D43" s="68">
        <v>10</v>
      </c>
      <c r="E43" s="68">
        <v>1</v>
      </c>
      <c r="F43" s="68">
        <v>11</v>
      </c>
      <c r="G43" s="68">
        <v>598</v>
      </c>
      <c r="H43" s="63" t="s">
        <v>323</v>
      </c>
      <c r="I43" s="69">
        <v>592</v>
      </c>
      <c r="J43" s="68">
        <v>21</v>
      </c>
      <c r="K43" s="63" t="s">
        <v>323</v>
      </c>
      <c r="L43" s="69">
        <v>23</v>
      </c>
    </row>
    <row r="44" spans="1:12">
      <c r="A44" s="68">
        <v>8</v>
      </c>
      <c r="B44" s="63" t="s">
        <v>757</v>
      </c>
      <c r="C44" s="68">
        <v>22</v>
      </c>
      <c r="D44" s="68">
        <v>9</v>
      </c>
      <c r="E44" s="68">
        <v>2</v>
      </c>
      <c r="F44" s="68">
        <v>11</v>
      </c>
      <c r="G44" s="68">
        <v>593</v>
      </c>
      <c r="H44" s="63" t="s">
        <v>323</v>
      </c>
      <c r="I44" s="69">
        <v>583</v>
      </c>
      <c r="J44" s="68">
        <v>20</v>
      </c>
      <c r="K44" s="63" t="s">
        <v>323</v>
      </c>
      <c r="L44" s="69">
        <v>24</v>
      </c>
    </row>
    <row r="45" spans="1:12">
      <c r="A45" s="68">
        <v>9</v>
      </c>
      <c r="B45" s="63" t="s">
        <v>761</v>
      </c>
      <c r="C45" s="68">
        <v>22</v>
      </c>
      <c r="D45" s="68">
        <v>9</v>
      </c>
      <c r="E45" s="68">
        <v>2</v>
      </c>
      <c r="F45" s="68">
        <v>11</v>
      </c>
      <c r="G45" s="68">
        <v>515</v>
      </c>
      <c r="H45" s="63" t="s">
        <v>323</v>
      </c>
      <c r="I45" s="69">
        <v>515</v>
      </c>
      <c r="J45" s="68">
        <v>20</v>
      </c>
      <c r="K45" s="63" t="s">
        <v>323</v>
      </c>
      <c r="L45" s="69">
        <v>24</v>
      </c>
    </row>
    <row r="46" spans="1:12">
      <c r="A46" s="68">
        <v>10</v>
      </c>
      <c r="B46" s="63" t="s">
        <v>763</v>
      </c>
      <c r="C46" s="68">
        <v>22</v>
      </c>
      <c r="D46" s="68">
        <v>8</v>
      </c>
      <c r="E46" s="68">
        <v>0</v>
      </c>
      <c r="F46" s="68">
        <v>14</v>
      </c>
      <c r="G46" s="68">
        <v>586</v>
      </c>
      <c r="H46" s="63" t="s">
        <v>323</v>
      </c>
      <c r="I46" s="69">
        <v>629</v>
      </c>
      <c r="J46" s="68">
        <v>16</v>
      </c>
      <c r="K46" s="63" t="s">
        <v>323</v>
      </c>
      <c r="L46" s="69">
        <v>28</v>
      </c>
    </row>
    <row r="47" spans="1:12">
      <c r="A47" s="68">
        <v>11</v>
      </c>
      <c r="B47" s="63" t="s">
        <v>762</v>
      </c>
      <c r="C47" s="68">
        <v>22</v>
      </c>
      <c r="D47" s="68">
        <v>7</v>
      </c>
      <c r="E47" s="68">
        <v>1</v>
      </c>
      <c r="F47" s="68">
        <v>14</v>
      </c>
      <c r="G47" s="68">
        <v>559</v>
      </c>
      <c r="H47" s="63" t="s">
        <v>323</v>
      </c>
      <c r="I47" s="69">
        <v>630</v>
      </c>
      <c r="J47" s="68">
        <v>15</v>
      </c>
      <c r="K47" s="63" t="s">
        <v>323</v>
      </c>
      <c r="L47" s="69">
        <v>29</v>
      </c>
    </row>
    <row r="48" spans="1:12">
      <c r="A48" s="68">
        <v>12</v>
      </c>
      <c r="B48" s="63" t="s">
        <v>764</v>
      </c>
      <c r="C48" s="68">
        <v>22</v>
      </c>
      <c r="D48" s="68">
        <v>2</v>
      </c>
      <c r="E48" s="68">
        <v>3</v>
      </c>
      <c r="F48" s="68">
        <v>17</v>
      </c>
      <c r="G48" s="68">
        <v>514</v>
      </c>
      <c r="H48" s="63" t="s">
        <v>323</v>
      </c>
      <c r="I48" s="69">
        <v>642</v>
      </c>
      <c r="J48" s="68">
        <v>7</v>
      </c>
      <c r="K48" s="63" t="s">
        <v>323</v>
      </c>
      <c r="L48" s="69">
        <v>37</v>
      </c>
    </row>
    <row r="50" spans="1:12">
      <c r="A50" s="65" t="s">
        <v>576</v>
      </c>
    </row>
    <row r="51" spans="1:12">
      <c r="C51" s="66" t="s">
        <v>316</v>
      </c>
      <c r="D51" s="66" t="s">
        <v>317</v>
      </c>
      <c r="E51" s="66" t="s">
        <v>318</v>
      </c>
      <c r="F51" s="66" t="s">
        <v>319</v>
      </c>
      <c r="H51" s="67" t="s">
        <v>320</v>
      </c>
      <c r="K51" s="67" t="s">
        <v>321</v>
      </c>
    </row>
    <row r="52" spans="1:12">
      <c r="A52" s="68">
        <v>1</v>
      </c>
      <c r="B52" s="63" t="s">
        <v>765</v>
      </c>
      <c r="C52" s="68">
        <v>14</v>
      </c>
      <c r="D52" s="68">
        <v>13</v>
      </c>
      <c r="E52" s="68">
        <v>1</v>
      </c>
      <c r="F52" s="68">
        <v>0</v>
      </c>
      <c r="G52" s="68">
        <v>450</v>
      </c>
      <c r="H52" s="63" t="s">
        <v>323</v>
      </c>
      <c r="I52" s="69">
        <v>310</v>
      </c>
      <c r="J52" s="68">
        <v>27</v>
      </c>
      <c r="K52" s="63" t="s">
        <v>323</v>
      </c>
      <c r="L52" s="69">
        <v>1</v>
      </c>
    </row>
    <row r="53" spans="1:12">
      <c r="A53" s="68">
        <v>2</v>
      </c>
      <c r="B53" s="63" t="s">
        <v>766</v>
      </c>
      <c r="C53" s="68">
        <v>14</v>
      </c>
      <c r="D53" s="68">
        <v>9</v>
      </c>
      <c r="E53" s="68">
        <v>3</v>
      </c>
      <c r="F53" s="68">
        <v>2</v>
      </c>
      <c r="G53" s="68">
        <v>426</v>
      </c>
      <c r="H53" s="63" t="s">
        <v>323</v>
      </c>
      <c r="I53" s="69">
        <v>354</v>
      </c>
      <c r="J53" s="68">
        <v>21</v>
      </c>
      <c r="K53" s="63" t="s">
        <v>323</v>
      </c>
      <c r="L53" s="69">
        <v>7</v>
      </c>
    </row>
    <row r="54" spans="1:12">
      <c r="A54" s="68">
        <v>3</v>
      </c>
      <c r="B54" s="63" t="s">
        <v>767</v>
      </c>
      <c r="C54" s="68">
        <v>14</v>
      </c>
      <c r="D54" s="68">
        <v>7</v>
      </c>
      <c r="E54" s="68">
        <v>3</v>
      </c>
      <c r="F54" s="68">
        <v>4</v>
      </c>
      <c r="G54" s="68">
        <v>346</v>
      </c>
      <c r="H54" s="63" t="s">
        <v>323</v>
      </c>
      <c r="I54" s="69">
        <v>366</v>
      </c>
      <c r="J54" s="68">
        <v>17</v>
      </c>
      <c r="K54" s="63" t="s">
        <v>323</v>
      </c>
      <c r="L54" s="69">
        <v>11</v>
      </c>
    </row>
    <row r="55" spans="1:12">
      <c r="A55" s="68">
        <v>4</v>
      </c>
      <c r="B55" s="63" t="s">
        <v>768</v>
      </c>
      <c r="C55" s="68">
        <v>14</v>
      </c>
      <c r="D55" s="68">
        <v>6</v>
      </c>
      <c r="E55" s="68">
        <v>1</v>
      </c>
      <c r="F55" s="68">
        <v>7</v>
      </c>
      <c r="G55" s="68">
        <v>358</v>
      </c>
      <c r="H55" s="63" t="s">
        <v>323</v>
      </c>
      <c r="I55" s="69">
        <v>301</v>
      </c>
      <c r="J55" s="68">
        <v>13</v>
      </c>
      <c r="K55" s="63" t="s">
        <v>323</v>
      </c>
      <c r="L55" s="69">
        <v>15</v>
      </c>
    </row>
    <row r="56" spans="1:12">
      <c r="A56" s="68">
        <v>5</v>
      </c>
      <c r="B56" s="63" t="s">
        <v>769</v>
      </c>
      <c r="C56" s="68">
        <v>14</v>
      </c>
      <c r="D56" s="68">
        <v>5</v>
      </c>
      <c r="E56" s="68">
        <v>2</v>
      </c>
      <c r="F56" s="68">
        <v>7</v>
      </c>
      <c r="G56" s="68">
        <v>373</v>
      </c>
      <c r="H56" s="63" t="s">
        <v>323</v>
      </c>
      <c r="I56" s="69">
        <v>436</v>
      </c>
      <c r="J56" s="68">
        <v>12</v>
      </c>
      <c r="K56" s="63" t="s">
        <v>323</v>
      </c>
      <c r="L56" s="69">
        <v>16</v>
      </c>
    </row>
    <row r="57" spans="1:12">
      <c r="A57" s="68">
        <v>6</v>
      </c>
      <c r="B57" s="63" t="s">
        <v>770</v>
      </c>
      <c r="C57" s="68">
        <v>14</v>
      </c>
      <c r="D57" s="68">
        <v>4</v>
      </c>
      <c r="E57" s="68">
        <v>3</v>
      </c>
      <c r="F57" s="68">
        <v>7</v>
      </c>
      <c r="G57" s="68">
        <v>372</v>
      </c>
      <c r="H57" s="63" t="s">
        <v>323</v>
      </c>
      <c r="I57" s="69">
        <v>388</v>
      </c>
      <c r="J57" s="68">
        <v>11</v>
      </c>
      <c r="K57" s="63" t="s">
        <v>323</v>
      </c>
      <c r="L57" s="69">
        <v>17</v>
      </c>
    </row>
    <row r="58" spans="1:12">
      <c r="A58" s="68">
        <v>7</v>
      </c>
      <c r="B58" s="63" t="s">
        <v>772</v>
      </c>
      <c r="C58" s="68">
        <v>14</v>
      </c>
      <c r="D58" s="68">
        <v>3</v>
      </c>
      <c r="E58" s="68">
        <v>0</v>
      </c>
      <c r="F58" s="68">
        <v>11</v>
      </c>
      <c r="G58" s="68">
        <v>363</v>
      </c>
      <c r="H58" s="63" t="s">
        <v>323</v>
      </c>
      <c r="I58" s="69">
        <v>458</v>
      </c>
      <c r="J58" s="68">
        <v>6</v>
      </c>
      <c r="K58" s="63" t="s">
        <v>323</v>
      </c>
      <c r="L58" s="69">
        <v>22</v>
      </c>
    </row>
    <row r="59" spans="1:12">
      <c r="A59" s="68">
        <v>8</v>
      </c>
      <c r="B59" s="63" t="s">
        <v>771</v>
      </c>
      <c r="C59" s="68">
        <v>14</v>
      </c>
      <c r="D59" s="68">
        <v>1</v>
      </c>
      <c r="E59" s="68">
        <v>3</v>
      </c>
      <c r="F59" s="68">
        <v>10</v>
      </c>
      <c r="G59" s="68">
        <v>379</v>
      </c>
      <c r="H59" s="63" t="s">
        <v>323</v>
      </c>
      <c r="I59" s="69">
        <v>454</v>
      </c>
      <c r="J59" s="68">
        <v>5</v>
      </c>
      <c r="K59" s="63" t="s">
        <v>323</v>
      </c>
      <c r="L59" s="69">
        <v>23</v>
      </c>
    </row>
    <row r="60" spans="1:12">
      <c r="A60" s="68">
        <v>9</v>
      </c>
      <c r="B60" s="63" t="s">
        <v>773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3" t="s">
        <v>323</v>
      </c>
      <c r="I60" s="69">
        <v>0</v>
      </c>
      <c r="J60" s="68">
        <v>0</v>
      </c>
      <c r="K60" s="63" t="s">
        <v>323</v>
      </c>
      <c r="L60" s="69">
        <v>0</v>
      </c>
    </row>
    <row r="62" spans="1:12">
      <c r="A62" s="65" t="s">
        <v>774</v>
      </c>
    </row>
    <row r="63" spans="1:12">
      <c r="C63" s="66" t="s">
        <v>316</v>
      </c>
      <c r="D63" s="66" t="s">
        <v>317</v>
      </c>
      <c r="E63" s="66" t="s">
        <v>318</v>
      </c>
      <c r="F63" s="66" t="s">
        <v>319</v>
      </c>
      <c r="H63" s="67" t="s">
        <v>320</v>
      </c>
      <c r="K63" s="67" t="s">
        <v>321</v>
      </c>
    </row>
    <row r="64" spans="1:12">
      <c r="A64" s="68">
        <v>1</v>
      </c>
      <c r="B64" s="63" t="s">
        <v>775</v>
      </c>
      <c r="C64" s="68">
        <v>12</v>
      </c>
      <c r="D64" s="68">
        <v>12</v>
      </c>
      <c r="E64" s="68">
        <v>0</v>
      </c>
      <c r="F64" s="68">
        <v>0</v>
      </c>
      <c r="G64" s="68">
        <v>398</v>
      </c>
      <c r="H64" s="63" t="s">
        <v>323</v>
      </c>
      <c r="I64" s="69">
        <v>301</v>
      </c>
      <c r="J64" s="68">
        <v>24</v>
      </c>
      <c r="K64" s="63" t="s">
        <v>323</v>
      </c>
      <c r="L64" s="69">
        <v>0</v>
      </c>
    </row>
    <row r="65" spans="1:12">
      <c r="A65" s="68">
        <v>2</v>
      </c>
      <c r="B65" s="63" t="s">
        <v>777</v>
      </c>
      <c r="C65" s="68">
        <v>12</v>
      </c>
      <c r="D65" s="68">
        <v>7</v>
      </c>
      <c r="E65" s="68">
        <v>0</v>
      </c>
      <c r="F65" s="68">
        <v>5</v>
      </c>
      <c r="G65" s="68">
        <v>321</v>
      </c>
      <c r="H65" s="63" t="s">
        <v>323</v>
      </c>
      <c r="I65" s="69">
        <v>318</v>
      </c>
      <c r="J65" s="68">
        <v>14</v>
      </c>
      <c r="K65" s="63" t="s">
        <v>323</v>
      </c>
      <c r="L65" s="69">
        <v>10</v>
      </c>
    </row>
    <row r="66" spans="1:12">
      <c r="A66" s="68">
        <v>3</v>
      </c>
      <c r="B66" s="63" t="s">
        <v>780</v>
      </c>
      <c r="C66" s="68">
        <v>12</v>
      </c>
      <c r="D66" s="68">
        <v>7</v>
      </c>
      <c r="E66" s="68">
        <v>0</v>
      </c>
      <c r="F66" s="68">
        <v>5</v>
      </c>
      <c r="G66" s="68">
        <v>371</v>
      </c>
      <c r="H66" s="63" t="s">
        <v>323</v>
      </c>
      <c r="I66" s="69">
        <v>344</v>
      </c>
      <c r="J66" s="68">
        <v>14</v>
      </c>
      <c r="K66" s="63" t="s">
        <v>323</v>
      </c>
      <c r="L66" s="69">
        <v>10</v>
      </c>
    </row>
    <row r="67" spans="1:12">
      <c r="A67" s="68">
        <v>4</v>
      </c>
      <c r="B67" s="63" t="s">
        <v>779</v>
      </c>
      <c r="C67" s="68">
        <v>12</v>
      </c>
      <c r="D67" s="68">
        <v>5</v>
      </c>
      <c r="E67" s="68">
        <v>0</v>
      </c>
      <c r="F67" s="68">
        <v>7</v>
      </c>
      <c r="G67" s="68">
        <v>327</v>
      </c>
      <c r="H67" s="63" t="s">
        <v>323</v>
      </c>
      <c r="I67" s="69">
        <v>342</v>
      </c>
      <c r="J67" s="68">
        <v>10</v>
      </c>
      <c r="K67" s="63" t="s">
        <v>323</v>
      </c>
      <c r="L67" s="69">
        <v>14</v>
      </c>
    </row>
    <row r="68" spans="1:12">
      <c r="A68" s="68">
        <v>5</v>
      </c>
      <c r="B68" s="63" t="s">
        <v>778</v>
      </c>
      <c r="C68" s="68">
        <v>12</v>
      </c>
      <c r="D68" s="68">
        <v>5</v>
      </c>
      <c r="E68" s="68">
        <v>0</v>
      </c>
      <c r="F68" s="68">
        <v>7</v>
      </c>
      <c r="G68" s="68">
        <v>350</v>
      </c>
      <c r="H68" s="63" t="s">
        <v>323</v>
      </c>
      <c r="I68" s="69">
        <v>344</v>
      </c>
      <c r="J68" s="68">
        <v>10</v>
      </c>
      <c r="K68" s="63" t="s">
        <v>323</v>
      </c>
      <c r="L68" s="69">
        <v>14</v>
      </c>
    </row>
    <row r="69" spans="1:12">
      <c r="A69" s="68">
        <v>6</v>
      </c>
      <c r="B69" s="63" t="s">
        <v>776</v>
      </c>
      <c r="C69" s="68">
        <v>12</v>
      </c>
      <c r="D69" s="68">
        <v>5</v>
      </c>
      <c r="E69" s="68">
        <v>0</v>
      </c>
      <c r="F69" s="68">
        <v>7</v>
      </c>
      <c r="G69" s="68">
        <v>263</v>
      </c>
      <c r="H69" s="63" t="s">
        <v>323</v>
      </c>
      <c r="I69" s="69">
        <v>296</v>
      </c>
      <c r="J69" s="68">
        <v>10</v>
      </c>
      <c r="K69" s="63" t="s">
        <v>323</v>
      </c>
      <c r="L69" s="69">
        <v>14</v>
      </c>
    </row>
    <row r="70" spans="1:12">
      <c r="A70" s="68">
        <v>7</v>
      </c>
      <c r="B70" s="63" t="s">
        <v>781</v>
      </c>
      <c r="C70" s="68">
        <v>12</v>
      </c>
      <c r="D70" s="68">
        <v>1</v>
      </c>
      <c r="E70" s="68">
        <v>0</v>
      </c>
      <c r="F70" s="68">
        <v>11</v>
      </c>
      <c r="G70" s="68">
        <v>227</v>
      </c>
      <c r="H70" s="63" t="s">
        <v>323</v>
      </c>
      <c r="I70" s="69">
        <v>312</v>
      </c>
      <c r="J70" s="68">
        <v>2</v>
      </c>
      <c r="K70" s="63" t="s">
        <v>323</v>
      </c>
      <c r="L70" s="69">
        <v>22</v>
      </c>
    </row>
    <row r="72" spans="1:12">
      <c r="A72" s="65" t="s">
        <v>782</v>
      </c>
    </row>
    <row r="73" spans="1:12">
      <c r="C73" s="66" t="s">
        <v>316</v>
      </c>
      <c r="D73" s="66" t="s">
        <v>317</v>
      </c>
      <c r="E73" s="66" t="s">
        <v>318</v>
      </c>
      <c r="F73" s="66" t="s">
        <v>319</v>
      </c>
      <c r="H73" s="67" t="s">
        <v>320</v>
      </c>
      <c r="K73" s="67" t="s">
        <v>321</v>
      </c>
    </row>
    <row r="74" spans="1:12">
      <c r="A74" s="68">
        <v>1</v>
      </c>
      <c r="B74" s="63" t="s">
        <v>783</v>
      </c>
      <c r="C74" s="68">
        <v>10</v>
      </c>
      <c r="D74" s="68">
        <v>9</v>
      </c>
      <c r="E74" s="68">
        <v>0</v>
      </c>
      <c r="F74" s="68">
        <v>1</v>
      </c>
      <c r="G74" s="68">
        <v>302</v>
      </c>
      <c r="H74" s="63" t="s">
        <v>323</v>
      </c>
      <c r="I74" s="69">
        <v>223</v>
      </c>
      <c r="J74" s="68">
        <v>18</v>
      </c>
      <c r="K74" s="63" t="s">
        <v>323</v>
      </c>
      <c r="L74" s="69">
        <v>2</v>
      </c>
    </row>
    <row r="75" spans="1:12">
      <c r="A75" s="68">
        <v>2</v>
      </c>
      <c r="B75" s="63" t="s">
        <v>784</v>
      </c>
      <c r="C75" s="68">
        <v>10</v>
      </c>
      <c r="D75" s="68">
        <v>6</v>
      </c>
      <c r="E75" s="68">
        <v>1</v>
      </c>
      <c r="F75" s="68">
        <v>3</v>
      </c>
      <c r="G75" s="68">
        <v>309</v>
      </c>
      <c r="H75" s="63" t="s">
        <v>323</v>
      </c>
      <c r="I75" s="69">
        <v>279</v>
      </c>
      <c r="J75" s="68">
        <v>13</v>
      </c>
      <c r="K75" s="63" t="s">
        <v>323</v>
      </c>
      <c r="L75" s="69">
        <v>7</v>
      </c>
    </row>
    <row r="76" spans="1:12">
      <c r="A76" s="68">
        <v>3</v>
      </c>
      <c r="B76" s="63" t="s">
        <v>785</v>
      </c>
      <c r="C76" s="68">
        <v>10</v>
      </c>
      <c r="D76" s="68">
        <v>5</v>
      </c>
      <c r="E76" s="68">
        <v>1</v>
      </c>
      <c r="F76" s="68">
        <v>4</v>
      </c>
      <c r="G76" s="68">
        <v>302</v>
      </c>
      <c r="H76" s="63" t="s">
        <v>323</v>
      </c>
      <c r="I76" s="69">
        <v>305</v>
      </c>
      <c r="J76" s="68">
        <v>11</v>
      </c>
      <c r="K76" s="63" t="s">
        <v>323</v>
      </c>
      <c r="L76" s="69">
        <v>9</v>
      </c>
    </row>
    <row r="77" spans="1:12">
      <c r="A77" s="68">
        <v>4</v>
      </c>
      <c r="B77" s="63" t="s">
        <v>786</v>
      </c>
      <c r="C77" s="68">
        <v>10</v>
      </c>
      <c r="D77" s="68">
        <v>5</v>
      </c>
      <c r="E77" s="68">
        <v>0</v>
      </c>
      <c r="F77" s="68">
        <v>5</v>
      </c>
      <c r="G77" s="68">
        <v>314</v>
      </c>
      <c r="H77" s="63" t="s">
        <v>323</v>
      </c>
      <c r="I77" s="69">
        <v>309</v>
      </c>
      <c r="J77" s="68">
        <v>10</v>
      </c>
      <c r="K77" s="63" t="s">
        <v>323</v>
      </c>
      <c r="L77" s="69">
        <v>10</v>
      </c>
    </row>
    <row r="78" spans="1:12">
      <c r="A78" s="63">
        <v>5</v>
      </c>
      <c r="B78" s="63" t="s">
        <v>787</v>
      </c>
      <c r="C78" s="68">
        <v>10</v>
      </c>
      <c r="D78" s="68">
        <v>3</v>
      </c>
      <c r="E78" s="68">
        <v>0</v>
      </c>
      <c r="F78" s="68">
        <v>7</v>
      </c>
      <c r="G78" s="68">
        <v>298</v>
      </c>
      <c r="H78" s="63" t="s">
        <v>323</v>
      </c>
      <c r="I78" s="69">
        <v>332</v>
      </c>
      <c r="J78" s="68">
        <v>6</v>
      </c>
      <c r="K78" s="63" t="s">
        <v>323</v>
      </c>
      <c r="L78" s="69">
        <v>14</v>
      </c>
    </row>
    <row r="79" spans="1:12">
      <c r="A79" s="68">
        <v>6</v>
      </c>
      <c r="B79" s="63" t="s">
        <v>788</v>
      </c>
      <c r="C79" s="68">
        <v>10</v>
      </c>
      <c r="D79" s="68">
        <v>1</v>
      </c>
      <c r="E79" s="68">
        <v>0</v>
      </c>
      <c r="F79" s="68">
        <v>9</v>
      </c>
      <c r="G79" s="68">
        <v>241</v>
      </c>
      <c r="H79" s="63" t="s">
        <v>323</v>
      </c>
      <c r="I79" s="69">
        <v>318</v>
      </c>
      <c r="J79" s="68">
        <v>2</v>
      </c>
      <c r="K79" s="63" t="s">
        <v>323</v>
      </c>
      <c r="L79" s="69">
        <v>18</v>
      </c>
    </row>
    <row r="81" spans="1:12">
      <c r="A81" s="65" t="s">
        <v>587</v>
      </c>
    </row>
    <row r="82" spans="1:12">
      <c r="C82" s="66" t="s">
        <v>316</v>
      </c>
      <c r="D82" s="66" t="s">
        <v>317</v>
      </c>
      <c r="E82" s="66" t="s">
        <v>318</v>
      </c>
      <c r="F82" s="66" t="s">
        <v>319</v>
      </c>
      <c r="H82" s="67" t="s">
        <v>320</v>
      </c>
      <c r="K82" s="67" t="s">
        <v>321</v>
      </c>
    </row>
    <row r="83" spans="1:12">
      <c r="A83" s="68">
        <v>1</v>
      </c>
      <c r="B83" s="63" t="s">
        <v>377</v>
      </c>
      <c r="C83" s="68">
        <v>18</v>
      </c>
      <c r="D83" s="68">
        <v>16</v>
      </c>
      <c r="E83" s="68">
        <v>0</v>
      </c>
      <c r="F83" s="68">
        <v>2</v>
      </c>
      <c r="G83" s="68">
        <v>456</v>
      </c>
      <c r="H83" s="63" t="s">
        <v>323</v>
      </c>
      <c r="I83" s="69">
        <v>351</v>
      </c>
      <c r="J83" s="68">
        <v>32</v>
      </c>
      <c r="K83" s="63" t="s">
        <v>323</v>
      </c>
      <c r="L83" s="69">
        <v>4</v>
      </c>
    </row>
    <row r="84" spans="1:12">
      <c r="A84" s="68">
        <v>2</v>
      </c>
      <c r="B84" s="63" t="s">
        <v>383</v>
      </c>
      <c r="C84" s="68">
        <v>18</v>
      </c>
      <c r="D84" s="68">
        <v>12</v>
      </c>
      <c r="E84" s="68">
        <v>1</v>
      </c>
      <c r="F84" s="68">
        <v>5</v>
      </c>
      <c r="G84" s="68">
        <v>517</v>
      </c>
      <c r="H84" s="63" t="s">
        <v>323</v>
      </c>
      <c r="I84" s="69">
        <v>429</v>
      </c>
      <c r="J84" s="68">
        <v>25</v>
      </c>
      <c r="K84" s="63" t="s">
        <v>323</v>
      </c>
      <c r="L84" s="69">
        <v>11</v>
      </c>
    </row>
    <row r="85" spans="1:12">
      <c r="A85" s="68">
        <v>3</v>
      </c>
      <c r="B85" s="63" t="s">
        <v>344</v>
      </c>
      <c r="C85" s="68">
        <v>18</v>
      </c>
      <c r="D85" s="68">
        <v>11</v>
      </c>
      <c r="E85" s="68">
        <v>2</v>
      </c>
      <c r="F85" s="68">
        <v>5</v>
      </c>
      <c r="G85" s="68">
        <v>494</v>
      </c>
      <c r="H85" s="63" t="s">
        <v>323</v>
      </c>
      <c r="I85" s="69">
        <v>429</v>
      </c>
      <c r="J85" s="68">
        <v>24</v>
      </c>
      <c r="K85" s="63" t="s">
        <v>323</v>
      </c>
      <c r="L85" s="69">
        <v>12</v>
      </c>
    </row>
    <row r="86" spans="1:12">
      <c r="A86" s="68">
        <v>4</v>
      </c>
      <c r="B86" s="63" t="s">
        <v>755</v>
      </c>
      <c r="C86" s="68">
        <v>18</v>
      </c>
      <c r="D86" s="68">
        <v>10</v>
      </c>
      <c r="E86" s="68">
        <v>0</v>
      </c>
      <c r="F86" s="68">
        <v>8</v>
      </c>
      <c r="G86" s="68">
        <v>468</v>
      </c>
      <c r="H86" s="63" t="s">
        <v>323</v>
      </c>
      <c r="I86" s="69">
        <v>448</v>
      </c>
      <c r="J86" s="68">
        <v>20</v>
      </c>
      <c r="K86" s="63" t="s">
        <v>323</v>
      </c>
      <c r="L86" s="69">
        <v>16</v>
      </c>
    </row>
    <row r="87" spans="1:12">
      <c r="A87" s="68">
        <v>5</v>
      </c>
      <c r="B87" s="63" t="s">
        <v>734</v>
      </c>
      <c r="C87" s="68">
        <v>18</v>
      </c>
      <c r="D87" s="68">
        <v>8</v>
      </c>
      <c r="E87" s="68">
        <v>0</v>
      </c>
      <c r="F87" s="68">
        <v>10</v>
      </c>
      <c r="G87" s="68">
        <v>397</v>
      </c>
      <c r="H87" s="63" t="s">
        <v>323</v>
      </c>
      <c r="I87" s="69">
        <v>416</v>
      </c>
      <c r="J87" s="68">
        <v>16</v>
      </c>
      <c r="K87" s="63" t="s">
        <v>323</v>
      </c>
      <c r="L87" s="69">
        <v>20</v>
      </c>
    </row>
    <row r="88" spans="1:12">
      <c r="A88" s="68">
        <v>6</v>
      </c>
      <c r="B88" s="63" t="s">
        <v>737</v>
      </c>
      <c r="C88" s="68">
        <v>18</v>
      </c>
      <c r="D88" s="68">
        <v>6</v>
      </c>
      <c r="E88" s="68">
        <v>3</v>
      </c>
      <c r="F88" s="68">
        <v>9</v>
      </c>
      <c r="G88" s="68">
        <v>427</v>
      </c>
      <c r="H88" s="63" t="s">
        <v>323</v>
      </c>
      <c r="I88" s="69">
        <v>451</v>
      </c>
      <c r="J88" s="68">
        <v>15</v>
      </c>
      <c r="K88" s="63" t="s">
        <v>323</v>
      </c>
      <c r="L88" s="69">
        <v>21</v>
      </c>
    </row>
    <row r="89" spans="1:12">
      <c r="A89" s="68">
        <v>7</v>
      </c>
      <c r="B89" s="63" t="s">
        <v>345</v>
      </c>
      <c r="C89" s="68">
        <v>18</v>
      </c>
      <c r="D89" s="68">
        <v>7</v>
      </c>
      <c r="E89" s="68">
        <v>1</v>
      </c>
      <c r="F89" s="68">
        <v>10</v>
      </c>
      <c r="G89" s="68">
        <v>415</v>
      </c>
      <c r="H89" s="63" t="s">
        <v>323</v>
      </c>
      <c r="I89" s="69">
        <v>415</v>
      </c>
      <c r="J89" s="68">
        <v>15</v>
      </c>
      <c r="K89" s="63" t="s">
        <v>323</v>
      </c>
      <c r="L89" s="69">
        <v>21</v>
      </c>
    </row>
    <row r="90" spans="1:12">
      <c r="A90" s="68">
        <v>8</v>
      </c>
      <c r="B90" s="63" t="s">
        <v>741</v>
      </c>
      <c r="C90" s="68">
        <v>18</v>
      </c>
      <c r="D90" s="68">
        <v>7</v>
      </c>
      <c r="E90" s="68">
        <v>1</v>
      </c>
      <c r="F90" s="68">
        <v>10</v>
      </c>
      <c r="G90" s="68">
        <v>462</v>
      </c>
      <c r="H90" s="63" t="s">
        <v>323</v>
      </c>
      <c r="I90" s="69">
        <v>487</v>
      </c>
      <c r="J90" s="68">
        <v>15</v>
      </c>
      <c r="K90" s="63" t="s">
        <v>323</v>
      </c>
      <c r="L90" s="69">
        <v>21</v>
      </c>
    </row>
    <row r="91" spans="1:12">
      <c r="A91" s="68">
        <v>9</v>
      </c>
      <c r="B91" s="63" t="s">
        <v>739</v>
      </c>
      <c r="C91" s="68">
        <v>18</v>
      </c>
      <c r="D91" s="68">
        <v>5</v>
      </c>
      <c r="E91" s="68">
        <v>0</v>
      </c>
      <c r="F91" s="68">
        <v>13</v>
      </c>
      <c r="G91" s="68">
        <v>314</v>
      </c>
      <c r="H91" s="63" t="s">
        <v>323</v>
      </c>
      <c r="I91" s="69">
        <v>406</v>
      </c>
      <c r="J91" s="68">
        <v>10</v>
      </c>
      <c r="K91" s="63" t="s">
        <v>323</v>
      </c>
      <c r="L91" s="69">
        <v>26</v>
      </c>
    </row>
    <row r="92" spans="1:12">
      <c r="A92" s="68">
        <v>10</v>
      </c>
      <c r="B92" s="63" t="s">
        <v>749</v>
      </c>
      <c r="C92" s="68">
        <v>18</v>
      </c>
      <c r="D92" s="68">
        <v>4</v>
      </c>
      <c r="E92" s="68">
        <v>0</v>
      </c>
      <c r="F92" s="68">
        <v>14</v>
      </c>
      <c r="G92" s="68">
        <v>392</v>
      </c>
      <c r="H92" s="63" t="s">
        <v>323</v>
      </c>
      <c r="I92" s="69">
        <v>510</v>
      </c>
      <c r="J92" s="68">
        <v>8</v>
      </c>
      <c r="K92" s="63" t="s">
        <v>323</v>
      </c>
      <c r="L92" s="69">
        <v>28</v>
      </c>
    </row>
    <row r="94" spans="1:12">
      <c r="A94" s="65" t="s">
        <v>707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766</v>
      </c>
      <c r="C96" s="68">
        <v>16</v>
      </c>
      <c r="D96" s="68">
        <v>12</v>
      </c>
      <c r="E96" s="68">
        <v>1</v>
      </c>
      <c r="F96" s="68">
        <v>3</v>
      </c>
      <c r="G96" s="68">
        <v>416</v>
      </c>
      <c r="H96" s="63" t="s">
        <v>323</v>
      </c>
      <c r="I96" s="69">
        <v>328</v>
      </c>
      <c r="J96" s="68">
        <v>25</v>
      </c>
      <c r="K96" s="63" t="s">
        <v>323</v>
      </c>
      <c r="L96" s="69">
        <v>7</v>
      </c>
    </row>
    <row r="97" spans="1:12">
      <c r="A97" s="68">
        <v>2</v>
      </c>
      <c r="B97" s="63" t="s">
        <v>753</v>
      </c>
      <c r="C97" s="68">
        <v>16</v>
      </c>
      <c r="D97" s="68">
        <v>10</v>
      </c>
      <c r="E97" s="68">
        <v>1</v>
      </c>
      <c r="F97" s="68">
        <v>5</v>
      </c>
      <c r="G97" s="68">
        <v>324</v>
      </c>
      <c r="H97" s="63" t="s">
        <v>323</v>
      </c>
      <c r="I97" s="69">
        <v>285</v>
      </c>
      <c r="J97" s="68">
        <v>21</v>
      </c>
      <c r="K97" s="63" t="s">
        <v>323</v>
      </c>
      <c r="L97" s="69">
        <v>11</v>
      </c>
    </row>
    <row r="98" spans="1:12">
      <c r="A98" s="68">
        <v>3</v>
      </c>
      <c r="B98" s="63" t="s">
        <v>789</v>
      </c>
      <c r="C98" s="68">
        <v>16</v>
      </c>
      <c r="D98" s="68">
        <v>10</v>
      </c>
      <c r="E98" s="68">
        <v>0</v>
      </c>
      <c r="F98" s="68">
        <v>6</v>
      </c>
      <c r="G98" s="68">
        <v>362</v>
      </c>
      <c r="H98" s="63" t="s">
        <v>323</v>
      </c>
      <c r="I98" s="69">
        <v>304</v>
      </c>
      <c r="J98" s="68">
        <v>20</v>
      </c>
      <c r="K98" s="63" t="s">
        <v>323</v>
      </c>
      <c r="L98" s="69">
        <v>12</v>
      </c>
    </row>
    <row r="99" spans="1:12">
      <c r="A99" s="68">
        <v>4</v>
      </c>
      <c r="B99" s="63" t="s">
        <v>744</v>
      </c>
      <c r="C99" s="68">
        <v>16</v>
      </c>
      <c r="D99" s="68">
        <v>9</v>
      </c>
      <c r="E99" s="68">
        <v>1</v>
      </c>
      <c r="F99" s="68">
        <v>6</v>
      </c>
      <c r="G99" s="68">
        <v>376</v>
      </c>
      <c r="H99" s="63" t="s">
        <v>323</v>
      </c>
      <c r="I99" s="69">
        <v>317</v>
      </c>
      <c r="J99" s="68">
        <v>19</v>
      </c>
      <c r="K99" s="63" t="s">
        <v>323</v>
      </c>
      <c r="L99" s="69">
        <v>13</v>
      </c>
    </row>
    <row r="100" spans="1:12">
      <c r="A100" s="68">
        <v>5</v>
      </c>
      <c r="B100" s="63" t="s">
        <v>384</v>
      </c>
      <c r="C100" s="68">
        <v>16</v>
      </c>
      <c r="D100" s="68">
        <v>9</v>
      </c>
      <c r="E100" s="68">
        <v>1</v>
      </c>
      <c r="F100" s="68">
        <v>6</v>
      </c>
      <c r="G100" s="68">
        <v>380</v>
      </c>
      <c r="H100" s="63" t="s">
        <v>323</v>
      </c>
      <c r="I100" s="69">
        <v>363</v>
      </c>
      <c r="J100" s="68">
        <v>19</v>
      </c>
      <c r="K100" s="63" t="s">
        <v>323</v>
      </c>
      <c r="L100" s="69">
        <v>13</v>
      </c>
    </row>
    <row r="101" spans="1:12">
      <c r="A101" s="68">
        <v>6</v>
      </c>
      <c r="B101" s="63" t="s">
        <v>778</v>
      </c>
      <c r="C101" s="68">
        <v>16</v>
      </c>
      <c r="D101" s="68">
        <v>6</v>
      </c>
      <c r="E101" s="68">
        <v>3</v>
      </c>
      <c r="F101" s="68">
        <v>7</v>
      </c>
      <c r="G101" s="68">
        <v>383</v>
      </c>
      <c r="H101" s="63" t="s">
        <v>323</v>
      </c>
      <c r="I101" s="69">
        <v>376</v>
      </c>
      <c r="J101" s="68">
        <v>15</v>
      </c>
      <c r="K101" s="63" t="s">
        <v>323</v>
      </c>
      <c r="L101" s="69">
        <v>17</v>
      </c>
    </row>
    <row r="102" spans="1:12">
      <c r="A102" s="68">
        <v>7</v>
      </c>
      <c r="B102" s="63" t="s">
        <v>748</v>
      </c>
      <c r="C102" s="68">
        <v>16</v>
      </c>
      <c r="D102" s="68">
        <v>6</v>
      </c>
      <c r="E102" s="68">
        <v>1</v>
      </c>
      <c r="F102" s="68">
        <v>9</v>
      </c>
      <c r="G102" s="68">
        <v>344</v>
      </c>
      <c r="H102" s="63" t="s">
        <v>323</v>
      </c>
      <c r="I102" s="69">
        <v>363</v>
      </c>
      <c r="J102" s="68">
        <v>13</v>
      </c>
      <c r="K102" s="63" t="s">
        <v>323</v>
      </c>
      <c r="L102" s="69">
        <v>19</v>
      </c>
    </row>
    <row r="103" spans="1:12">
      <c r="A103" s="63">
        <v>8</v>
      </c>
      <c r="B103" s="63" t="s">
        <v>756</v>
      </c>
      <c r="C103" s="68">
        <v>16</v>
      </c>
      <c r="D103" s="68">
        <v>5</v>
      </c>
      <c r="E103" s="68">
        <v>1</v>
      </c>
      <c r="F103" s="68">
        <v>10</v>
      </c>
      <c r="G103" s="68">
        <v>322</v>
      </c>
      <c r="H103" s="63" t="s">
        <v>323</v>
      </c>
      <c r="I103" s="69">
        <v>360</v>
      </c>
      <c r="J103" s="68">
        <v>11</v>
      </c>
      <c r="K103" s="63" t="s">
        <v>323</v>
      </c>
      <c r="L103" s="69">
        <v>21</v>
      </c>
    </row>
    <row r="104" spans="1:12">
      <c r="A104" s="68">
        <v>9</v>
      </c>
      <c r="B104" s="63" t="s">
        <v>738</v>
      </c>
      <c r="C104" s="68">
        <v>16</v>
      </c>
      <c r="D104" s="68">
        <v>0</v>
      </c>
      <c r="E104" s="68">
        <v>1</v>
      </c>
      <c r="F104" s="68">
        <v>15</v>
      </c>
      <c r="G104" s="68">
        <v>220</v>
      </c>
      <c r="H104" s="63" t="s">
        <v>323</v>
      </c>
      <c r="I104" s="69">
        <v>431</v>
      </c>
      <c r="J104" s="68">
        <v>1</v>
      </c>
      <c r="K104" s="63" t="s">
        <v>323</v>
      </c>
      <c r="L104" s="69">
        <v>31</v>
      </c>
    </row>
    <row r="106" spans="1:12">
      <c r="A106" s="65" t="s">
        <v>708</v>
      </c>
    </row>
    <row r="107" spans="1:12">
      <c r="C107" s="66" t="s">
        <v>316</v>
      </c>
      <c r="D107" s="66" t="s">
        <v>317</v>
      </c>
      <c r="E107" s="66" t="s">
        <v>318</v>
      </c>
      <c r="F107" s="66" t="s">
        <v>319</v>
      </c>
      <c r="H107" s="67" t="s">
        <v>320</v>
      </c>
      <c r="K107" s="67" t="s">
        <v>321</v>
      </c>
    </row>
    <row r="108" spans="1:12">
      <c r="A108" s="68">
        <v>1</v>
      </c>
      <c r="B108" s="63" t="s">
        <v>747</v>
      </c>
      <c r="C108" s="68">
        <v>12</v>
      </c>
      <c r="D108" s="68">
        <v>12</v>
      </c>
      <c r="E108" s="68">
        <v>0</v>
      </c>
      <c r="F108" s="68">
        <v>0</v>
      </c>
      <c r="G108" s="68">
        <v>308</v>
      </c>
      <c r="H108" s="63" t="s">
        <v>323</v>
      </c>
      <c r="I108" s="69">
        <v>200</v>
      </c>
      <c r="J108" s="68">
        <v>24</v>
      </c>
      <c r="K108" s="63" t="s">
        <v>323</v>
      </c>
      <c r="L108" s="69">
        <v>0</v>
      </c>
    </row>
    <row r="109" spans="1:12">
      <c r="A109" s="68">
        <v>2</v>
      </c>
      <c r="B109" s="63" t="s">
        <v>790</v>
      </c>
      <c r="C109" s="68">
        <v>12</v>
      </c>
      <c r="D109" s="68">
        <v>9</v>
      </c>
      <c r="E109" s="68">
        <v>1</v>
      </c>
      <c r="F109" s="68">
        <v>2</v>
      </c>
      <c r="G109" s="68">
        <v>264</v>
      </c>
      <c r="H109" s="63" t="s">
        <v>323</v>
      </c>
      <c r="I109" s="69">
        <v>219</v>
      </c>
      <c r="J109" s="68">
        <v>19</v>
      </c>
      <c r="K109" s="63" t="s">
        <v>323</v>
      </c>
      <c r="L109" s="69">
        <v>5</v>
      </c>
    </row>
    <row r="110" spans="1:12">
      <c r="A110" s="68">
        <v>3</v>
      </c>
      <c r="B110" s="63" t="s">
        <v>742</v>
      </c>
      <c r="C110" s="68">
        <v>12</v>
      </c>
      <c r="D110" s="68">
        <v>6</v>
      </c>
      <c r="E110" s="68">
        <v>2</v>
      </c>
      <c r="F110" s="68">
        <v>4</v>
      </c>
      <c r="G110" s="68">
        <v>257</v>
      </c>
      <c r="H110" s="63" t="s">
        <v>323</v>
      </c>
      <c r="I110" s="69">
        <v>266</v>
      </c>
      <c r="J110" s="68">
        <v>14</v>
      </c>
      <c r="K110" s="63" t="s">
        <v>323</v>
      </c>
      <c r="L110" s="69">
        <v>10</v>
      </c>
    </row>
    <row r="111" spans="1:12">
      <c r="A111" s="68">
        <v>4</v>
      </c>
      <c r="B111" s="63" t="s">
        <v>791</v>
      </c>
      <c r="C111" s="68">
        <v>12</v>
      </c>
      <c r="D111" s="68">
        <v>5</v>
      </c>
      <c r="E111" s="68">
        <v>2</v>
      </c>
      <c r="F111" s="68">
        <v>5</v>
      </c>
      <c r="G111" s="68">
        <v>305</v>
      </c>
      <c r="H111" s="63" t="s">
        <v>323</v>
      </c>
      <c r="I111" s="69">
        <v>287</v>
      </c>
      <c r="J111" s="68">
        <v>12</v>
      </c>
      <c r="K111" s="63" t="s">
        <v>323</v>
      </c>
      <c r="L111" s="69">
        <v>12</v>
      </c>
    </row>
    <row r="112" spans="1:12">
      <c r="A112" s="68">
        <v>5</v>
      </c>
      <c r="B112" s="63" t="s">
        <v>792</v>
      </c>
      <c r="C112" s="68">
        <v>12</v>
      </c>
      <c r="D112" s="68">
        <v>3</v>
      </c>
      <c r="E112" s="68">
        <v>3</v>
      </c>
      <c r="F112" s="68">
        <v>6</v>
      </c>
      <c r="G112" s="68">
        <v>228</v>
      </c>
      <c r="H112" s="63" t="s">
        <v>323</v>
      </c>
      <c r="I112" s="69">
        <v>253</v>
      </c>
      <c r="J112" s="68">
        <v>9</v>
      </c>
      <c r="K112" s="63" t="s">
        <v>323</v>
      </c>
      <c r="L112" s="69">
        <v>15</v>
      </c>
    </row>
    <row r="113" spans="1:12">
      <c r="A113" s="68">
        <v>6</v>
      </c>
      <c r="B113" s="63" t="s">
        <v>754</v>
      </c>
      <c r="C113" s="68">
        <v>12</v>
      </c>
      <c r="D113" s="68">
        <v>2</v>
      </c>
      <c r="E113" s="68">
        <v>0</v>
      </c>
      <c r="F113" s="68">
        <v>10</v>
      </c>
      <c r="G113" s="68">
        <v>240</v>
      </c>
      <c r="H113" s="63" t="s">
        <v>323</v>
      </c>
      <c r="I113" s="69">
        <v>292</v>
      </c>
      <c r="J113" s="68">
        <v>4</v>
      </c>
      <c r="K113" s="63" t="s">
        <v>323</v>
      </c>
      <c r="L113" s="69">
        <v>20</v>
      </c>
    </row>
    <row r="114" spans="1:12">
      <c r="A114" s="68">
        <v>7</v>
      </c>
      <c r="B114" s="63" t="s">
        <v>766</v>
      </c>
      <c r="C114" s="68">
        <v>12</v>
      </c>
      <c r="D114" s="68">
        <v>1</v>
      </c>
      <c r="E114" s="68">
        <v>0</v>
      </c>
      <c r="F114" s="68">
        <v>11</v>
      </c>
      <c r="G114" s="68">
        <v>204</v>
      </c>
      <c r="H114" s="63" t="s">
        <v>323</v>
      </c>
      <c r="I114" s="69">
        <v>289</v>
      </c>
      <c r="J114" s="68">
        <v>2</v>
      </c>
      <c r="K114" s="63" t="s">
        <v>323</v>
      </c>
      <c r="L114" s="69">
        <v>22</v>
      </c>
    </row>
    <row r="116" spans="1:12">
      <c r="A116" s="65" t="s">
        <v>793</v>
      </c>
    </row>
    <row r="117" spans="1:12">
      <c r="C117" s="66" t="s">
        <v>316</v>
      </c>
      <c r="D117" s="66" t="s">
        <v>317</v>
      </c>
      <c r="E117" s="66" t="s">
        <v>318</v>
      </c>
      <c r="F117" s="66" t="s">
        <v>319</v>
      </c>
      <c r="H117" s="67" t="s">
        <v>320</v>
      </c>
      <c r="K117" s="67" t="s">
        <v>321</v>
      </c>
    </row>
    <row r="118" spans="1:12">
      <c r="A118" s="68">
        <v>1</v>
      </c>
      <c r="B118" s="63" t="s">
        <v>761</v>
      </c>
      <c r="C118" s="68">
        <v>12</v>
      </c>
      <c r="D118" s="68">
        <v>10</v>
      </c>
      <c r="E118" s="68">
        <v>1</v>
      </c>
      <c r="F118" s="68">
        <v>1</v>
      </c>
      <c r="G118" s="68">
        <v>263</v>
      </c>
      <c r="H118" s="63" t="s">
        <v>323</v>
      </c>
      <c r="I118" s="69">
        <v>216</v>
      </c>
      <c r="J118" s="68">
        <v>21</v>
      </c>
      <c r="K118" s="63" t="s">
        <v>323</v>
      </c>
      <c r="L118" s="69">
        <v>3</v>
      </c>
    </row>
    <row r="119" spans="1:12">
      <c r="A119" s="68">
        <v>2</v>
      </c>
      <c r="B119" s="63" t="s">
        <v>794</v>
      </c>
      <c r="C119" s="68">
        <v>12</v>
      </c>
      <c r="D119" s="68">
        <v>8</v>
      </c>
      <c r="E119" s="68">
        <v>0</v>
      </c>
      <c r="F119" s="68">
        <v>4</v>
      </c>
      <c r="G119" s="68">
        <v>250</v>
      </c>
      <c r="H119" s="63" t="s">
        <v>323</v>
      </c>
      <c r="I119" s="69">
        <v>232</v>
      </c>
      <c r="J119" s="68">
        <v>16</v>
      </c>
      <c r="K119" s="63" t="s">
        <v>323</v>
      </c>
      <c r="L119" s="69">
        <v>8</v>
      </c>
    </row>
    <row r="120" spans="1:12">
      <c r="A120" s="68">
        <v>3</v>
      </c>
      <c r="B120" s="63" t="s">
        <v>759</v>
      </c>
      <c r="C120" s="68">
        <v>12</v>
      </c>
      <c r="D120" s="68">
        <v>6</v>
      </c>
      <c r="E120" s="68">
        <v>2</v>
      </c>
      <c r="F120" s="68">
        <v>4</v>
      </c>
      <c r="G120" s="68">
        <v>258</v>
      </c>
      <c r="H120" s="63" t="s">
        <v>323</v>
      </c>
      <c r="I120" s="69">
        <v>252</v>
      </c>
      <c r="J120" s="68">
        <v>14</v>
      </c>
      <c r="K120" s="63" t="s">
        <v>323</v>
      </c>
      <c r="L120" s="69">
        <v>10</v>
      </c>
    </row>
    <row r="121" spans="1:12">
      <c r="A121" s="68">
        <v>4</v>
      </c>
      <c r="B121" s="63" t="s">
        <v>786</v>
      </c>
      <c r="C121" s="68">
        <v>12</v>
      </c>
      <c r="D121" s="68">
        <v>6</v>
      </c>
      <c r="E121" s="68">
        <v>1</v>
      </c>
      <c r="F121" s="68">
        <v>5</v>
      </c>
      <c r="G121" s="68">
        <v>272</v>
      </c>
      <c r="H121" s="63" t="s">
        <v>323</v>
      </c>
      <c r="I121" s="69">
        <v>251</v>
      </c>
      <c r="J121" s="68">
        <v>13</v>
      </c>
      <c r="K121" s="63" t="s">
        <v>323</v>
      </c>
      <c r="L121" s="69">
        <v>11</v>
      </c>
    </row>
    <row r="122" spans="1:12">
      <c r="A122" s="68">
        <v>5</v>
      </c>
      <c r="B122" s="63" t="s">
        <v>795</v>
      </c>
      <c r="C122" s="68">
        <v>12</v>
      </c>
      <c r="D122" s="68">
        <v>6</v>
      </c>
      <c r="E122" s="68">
        <v>0</v>
      </c>
      <c r="F122" s="68">
        <v>6</v>
      </c>
      <c r="G122" s="68">
        <v>315</v>
      </c>
      <c r="H122" s="63" t="s">
        <v>323</v>
      </c>
      <c r="I122" s="69">
        <v>253</v>
      </c>
      <c r="J122" s="68">
        <v>12</v>
      </c>
      <c r="K122" s="63" t="s">
        <v>323</v>
      </c>
      <c r="L122" s="69">
        <v>12</v>
      </c>
    </row>
    <row r="123" spans="1:12">
      <c r="A123" s="68">
        <v>6</v>
      </c>
      <c r="B123" s="63" t="s">
        <v>768</v>
      </c>
      <c r="C123" s="68">
        <v>12</v>
      </c>
      <c r="D123" s="68">
        <v>3</v>
      </c>
      <c r="E123" s="68">
        <v>1</v>
      </c>
      <c r="F123" s="68">
        <v>8</v>
      </c>
      <c r="G123" s="68">
        <v>262</v>
      </c>
      <c r="H123" s="63" t="s">
        <v>323</v>
      </c>
      <c r="I123" s="69">
        <v>268</v>
      </c>
      <c r="J123" s="68">
        <v>7</v>
      </c>
      <c r="K123" s="63" t="s">
        <v>323</v>
      </c>
      <c r="L123" s="69">
        <v>17</v>
      </c>
    </row>
    <row r="124" spans="1:12">
      <c r="A124" s="68">
        <v>7</v>
      </c>
      <c r="B124" s="63" t="s">
        <v>758</v>
      </c>
      <c r="C124" s="68">
        <v>12</v>
      </c>
      <c r="D124" s="68">
        <v>0</v>
      </c>
      <c r="E124" s="68">
        <v>1</v>
      </c>
      <c r="F124" s="68">
        <v>11</v>
      </c>
      <c r="G124" s="68">
        <v>205</v>
      </c>
      <c r="H124" s="63" t="s">
        <v>323</v>
      </c>
      <c r="I124" s="69">
        <v>353</v>
      </c>
      <c r="J124" s="68">
        <v>1</v>
      </c>
      <c r="K124" s="63" t="s">
        <v>323</v>
      </c>
      <c r="L124" s="69">
        <v>23</v>
      </c>
    </row>
    <row r="126" spans="1:12">
      <c r="A126" s="65" t="s">
        <v>598</v>
      </c>
    </row>
    <row r="127" spans="1:12">
      <c r="C127" s="66" t="s">
        <v>316</v>
      </c>
      <c r="D127" s="66" t="s">
        <v>317</v>
      </c>
      <c r="E127" s="66" t="s">
        <v>318</v>
      </c>
      <c r="F127" s="66" t="s">
        <v>319</v>
      </c>
      <c r="H127" s="67" t="s">
        <v>320</v>
      </c>
      <c r="K127" s="67" t="s">
        <v>321</v>
      </c>
    </row>
    <row r="128" spans="1:12">
      <c r="A128" s="68">
        <v>1</v>
      </c>
      <c r="B128" s="63" t="s">
        <v>796</v>
      </c>
      <c r="C128" s="68">
        <v>12</v>
      </c>
      <c r="D128" s="68">
        <v>10</v>
      </c>
      <c r="E128" s="68">
        <v>0</v>
      </c>
      <c r="F128" s="68">
        <v>2</v>
      </c>
      <c r="G128" s="68">
        <v>377</v>
      </c>
      <c r="H128" s="63" t="s">
        <v>323</v>
      </c>
      <c r="I128" s="69">
        <v>304</v>
      </c>
      <c r="J128" s="68">
        <v>20</v>
      </c>
      <c r="K128" s="63" t="s">
        <v>323</v>
      </c>
      <c r="L128" s="69">
        <v>4</v>
      </c>
    </row>
    <row r="129" spans="1:12">
      <c r="A129" s="68">
        <v>2</v>
      </c>
      <c r="B129" s="63" t="s">
        <v>478</v>
      </c>
      <c r="C129" s="68">
        <v>12</v>
      </c>
      <c r="D129" s="68">
        <v>9</v>
      </c>
      <c r="E129" s="68">
        <v>1</v>
      </c>
      <c r="F129" s="68">
        <v>2</v>
      </c>
      <c r="G129" s="68">
        <v>436</v>
      </c>
      <c r="H129" s="63" t="s">
        <v>323</v>
      </c>
      <c r="I129" s="69">
        <v>351</v>
      </c>
      <c r="J129" s="68">
        <v>19</v>
      </c>
      <c r="K129" s="63" t="s">
        <v>323</v>
      </c>
      <c r="L129" s="69">
        <v>5</v>
      </c>
    </row>
    <row r="130" spans="1:12">
      <c r="A130" s="68">
        <v>3</v>
      </c>
      <c r="B130" s="63" t="s">
        <v>734</v>
      </c>
      <c r="C130" s="68">
        <v>12</v>
      </c>
      <c r="D130" s="68">
        <v>8</v>
      </c>
      <c r="E130" s="68">
        <v>2</v>
      </c>
      <c r="F130" s="68">
        <v>2</v>
      </c>
      <c r="G130" s="68">
        <v>338</v>
      </c>
      <c r="H130" s="63" t="s">
        <v>323</v>
      </c>
      <c r="I130" s="69">
        <v>291</v>
      </c>
      <c r="J130" s="68">
        <v>18</v>
      </c>
      <c r="K130" s="63" t="s">
        <v>323</v>
      </c>
      <c r="L130" s="69">
        <v>6</v>
      </c>
    </row>
    <row r="131" spans="1:12">
      <c r="A131" s="68">
        <v>4</v>
      </c>
      <c r="B131" s="63" t="s">
        <v>339</v>
      </c>
      <c r="C131" s="68">
        <v>12</v>
      </c>
      <c r="D131" s="68">
        <v>6</v>
      </c>
      <c r="E131" s="68">
        <v>1</v>
      </c>
      <c r="F131" s="68">
        <v>5</v>
      </c>
      <c r="G131" s="68">
        <v>408</v>
      </c>
      <c r="H131" s="63" t="s">
        <v>323</v>
      </c>
      <c r="I131" s="69">
        <v>377</v>
      </c>
      <c r="J131" s="68">
        <v>13</v>
      </c>
      <c r="K131" s="63" t="s">
        <v>323</v>
      </c>
      <c r="L131" s="69">
        <v>11</v>
      </c>
    </row>
    <row r="132" spans="1:12">
      <c r="A132" s="68">
        <v>5</v>
      </c>
      <c r="B132" s="63" t="s">
        <v>377</v>
      </c>
      <c r="C132" s="68">
        <v>12</v>
      </c>
      <c r="D132" s="68">
        <v>3</v>
      </c>
      <c r="E132" s="68">
        <v>0</v>
      </c>
      <c r="F132" s="68">
        <v>9</v>
      </c>
      <c r="G132" s="68">
        <v>348</v>
      </c>
      <c r="H132" s="63" t="s">
        <v>323</v>
      </c>
      <c r="I132" s="69">
        <v>417</v>
      </c>
      <c r="J132" s="68">
        <v>6</v>
      </c>
      <c r="K132" s="63" t="s">
        <v>323</v>
      </c>
      <c r="L132" s="69">
        <v>18</v>
      </c>
    </row>
    <row r="133" spans="1:12">
      <c r="A133" s="68">
        <v>6</v>
      </c>
      <c r="B133" s="63" t="s">
        <v>431</v>
      </c>
      <c r="C133" s="68">
        <v>12</v>
      </c>
      <c r="D133" s="68">
        <v>3</v>
      </c>
      <c r="E133" s="68">
        <v>0</v>
      </c>
      <c r="F133" s="68">
        <v>9</v>
      </c>
      <c r="G133" s="68">
        <v>335</v>
      </c>
      <c r="H133" s="63" t="s">
        <v>323</v>
      </c>
      <c r="I133" s="69">
        <v>413</v>
      </c>
      <c r="J133" s="68">
        <v>6</v>
      </c>
      <c r="K133" s="63" t="s">
        <v>323</v>
      </c>
      <c r="L133" s="69">
        <v>18</v>
      </c>
    </row>
    <row r="134" spans="1:12">
      <c r="A134" s="68">
        <v>7</v>
      </c>
      <c r="B134" s="63" t="s">
        <v>344</v>
      </c>
      <c r="C134" s="68">
        <v>12</v>
      </c>
      <c r="D134" s="68">
        <v>1</v>
      </c>
      <c r="E134" s="68">
        <v>0</v>
      </c>
      <c r="F134" s="68">
        <v>11</v>
      </c>
      <c r="G134" s="68">
        <v>364</v>
      </c>
      <c r="H134" s="63" t="s">
        <v>323</v>
      </c>
      <c r="I134" s="69">
        <v>453</v>
      </c>
      <c r="J134" s="68">
        <v>2</v>
      </c>
      <c r="K134" s="63" t="s">
        <v>323</v>
      </c>
      <c r="L134" s="69">
        <v>22</v>
      </c>
    </row>
    <row r="136" spans="1:12">
      <c r="A136" s="65" t="s">
        <v>604</v>
      </c>
    </row>
    <row r="137" spans="1:12">
      <c r="C137" s="66" t="s">
        <v>316</v>
      </c>
      <c r="D137" s="66" t="s">
        <v>317</v>
      </c>
      <c r="E137" s="66" t="s">
        <v>318</v>
      </c>
      <c r="F137" s="66" t="s">
        <v>319</v>
      </c>
      <c r="H137" s="67" t="s">
        <v>320</v>
      </c>
      <c r="K137" s="67" t="s">
        <v>321</v>
      </c>
    </row>
    <row r="138" spans="1:12">
      <c r="A138" s="68">
        <v>1</v>
      </c>
      <c r="B138" s="63" t="s">
        <v>348</v>
      </c>
      <c r="C138" s="68">
        <v>12</v>
      </c>
      <c r="D138" s="68">
        <v>11</v>
      </c>
      <c r="E138" s="68">
        <v>0</v>
      </c>
      <c r="F138" s="68">
        <v>1</v>
      </c>
      <c r="G138" s="68">
        <v>459</v>
      </c>
      <c r="H138" s="63" t="s">
        <v>323</v>
      </c>
      <c r="I138" s="69">
        <v>318</v>
      </c>
      <c r="J138" s="68">
        <v>22</v>
      </c>
      <c r="K138" s="63" t="s">
        <v>323</v>
      </c>
      <c r="L138" s="69">
        <v>2</v>
      </c>
    </row>
    <row r="139" spans="1:12">
      <c r="A139" s="68">
        <v>2</v>
      </c>
      <c r="B139" s="63" t="s">
        <v>487</v>
      </c>
      <c r="C139" s="68">
        <v>12</v>
      </c>
      <c r="D139" s="68">
        <v>8</v>
      </c>
      <c r="E139" s="68">
        <v>1</v>
      </c>
      <c r="F139" s="68">
        <v>3</v>
      </c>
      <c r="G139" s="68">
        <v>421</v>
      </c>
      <c r="H139" s="63" t="s">
        <v>323</v>
      </c>
      <c r="I139" s="69">
        <v>328</v>
      </c>
      <c r="J139" s="68">
        <v>17</v>
      </c>
      <c r="K139" s="63" t="s">
        <v>323</v>
      </c>
      <c r="L139" s="69">
        <v>7</v>
      </c>
    </row>
    <row r="140" spans="1:12">
      <c r="A140" s="68">
        <v>3</v>
      </c>
      <c r="B140" s="63" t="s">
        <v>752</v>
      </c>
      <c r="C140" s="68">
        <v>12</v>
      </c>
      <c r="D140" s="68">
        <v>6</v>
      </c>
      <c r="E140" s="68">
        <v>0</v>
      </c>
      <c r="F140" s="68">
        <v>6</v>
      </c>
      <c r="G140" s="68">
        <v>396</v>
      </c>
      <c r="H140" s="63" t="s">
        <v>323</v>
      </c>
      <c r="I140" s="69">
        <v>377</v>
      </c>
      <c r="J140" s="68">
        <v>12</v>
      </c>
      <c r="K140" s="63" t="s">
        <v>323</v>
      </c>
      <c r="L140" s="69">
        <v>12</v>
      </c>
    </row>
    <row r="141" spans="1:12">
      <c r="A141" s="68">
        <v>4</v>
      </c>
      <c r="B141" s="63" t="s">
        <v>328</v>
      </c>
      <c r="C141" s="68">
        <v>12</v>
      </c>
      <c r="D141" s="68">
        <v>2</v>
      </c>
      <c r="E141" s="68">
        <v>1</v>
      </c>
      <c r="F141" s="68">
        <v>9</v>
      </c>
      <c r="G141" s="68">
        <v>294</v>
      </c>
      <c r="H141" s="63" t="s">
        <v>323</v>
      </c>
      <c r="I141" s="69">
        <v>392</v>
      </c>
      <c r="J141" s="68">
        <v>5</v>
      </c>
      <c r="K141" s="63" t="s">
        <v>323</v>
      </c>
      <c r="L141" s="69">
        <v>19</v>
      </c>
    </row>
    <row r="142" spans="1:12">
      <c r="A142" s="68">
        <v>5</v>
      </c>
      <c r="B142" s="63" t="s">
        <v>751</v>
      </c>
      <c r="C142" s="68">
        <v>12</v>
      </c>
      <c r="D142" s="68">
        <v>2</v>
      </c>
      <c r="E142" s="68">
        <v>0</v>
      </c>
      <c r="F142" s="68">
        <v>10</v>
      </c>
      <c r="G142" s="68">
        <v>291</v>
      </c>
      <c r="H142" s="63" t="s">
        <v>323</v>
      </c>
      <c r="I142" s="69">
        <v>446</v>
      </c>
      <c r="J142" s="68">
        <v>4</v>
      </c>
      <c r="K142" s="63" t="s">
        <v>323</v>
      </c>
      <c r="L142" s="69">
        <v>20</v>
      </c>
    </row>
    <row r="144" spans="1:12">
      <c r="A144" s="65" t="s">
        <v>611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796</v>
      </c>
      <c r="C146" s="68">
        <v>14</v>
      </c>
      <c r="D146" s="68">
        <v>12</v>
      </c>
      <c r="E146" s="68">
        <v>2</v>
      </c>
      <c r="F146" s="68">
        <v>0</v>
      </c>
      <c r="G146" s="68">
        <v>435</v>
      </c>
      <c r="H146" s="63" t="s">
        <v>323</v>
      </c>
      <c r="I146" s="69">
        <v>281</v>
      </c>
      <c r="J146" s="68">
        <v>26</v>
      </c>
      <c r="K146" s="63" t="s">
        <v>323</v>
      </c>
      <c r="L146" s="69">
        <v>2</v>
      </c>
    </row>
    <row r="147" spans="1:12">
      <c r="A147" s="68">
        <v>2</v>
      </c>
      <c r="B147" s="63" t="s">
        <v>384</v>
      </c>
      <c r="C147" s="68">
        <v>14</v>
      </c>
      <c r="D147" s="68">
        <v>10</v>
      </c>
      <c r="E147" s="68">
        <v>1</v>
      </c>
      <c r="F147" s="68">
        <v>3</v>
      </c>
      <c r="G147" s="68">
        <v>402</v>
      </c>
      <c r="H147" s="63" t="s">
        <v>323</v>
      </c>
      <c r="I147" s="69">
        <v>308</v>
      </c>
      <c r="J147" s="68">
        <v>21</v>
      </c>
      <c r="K147" s="63" t="s">
        <v>323</v>
      </c>
      <c r="L147" s="69">
        <v>7</v>
      </c>
    </row>
    <row r="148" spans="1:12">
      <c r="A148" s="68">
        <v>3</v>
      </c>
      <c r="B148" s="63" t="s">
        <v>377</v>
      </c>
      <c r="C148" s="68">
        <v>14</v>
      </c>
      <c r="D148" s="68">
        <v>10</v>
      </c>
      <c r="E148" s="68">
        <v>1</v>
      </c>
      <c r="F148" s="68">
        <v>3</v>
      </c>
      <c r="G148" s="68">
        <v>410</v>
      </c>
      <c r="H148" s="63" t="s">
        <v>323</v>
      </c>
      <c r="I148" s="69">
        <v>340</v>
      </c>
      <c r="J148" s="68">
        <v>21</v>
      </c>
      <c r="K148" s="63" t="s">
        <v>323</v>
      </c>
      <c r="L148" s="69">
        <v>7</v>
      </c>
    </row>
    <row r="149" spans="1:12">
      <c r="A149" s="68">
        <v>4</v>
      </c>
      <c r="B149" s="63" t="s">
        <v>478</v>
      </c>
      <c r="C149" s="68">
        <v>14</v>
      </c>
      <c r="D149" s="68">
        <v>10</v>
      </c>
      <c r="E149" s="68">
        <v>0</v>
      </c>
      <c r="F149" s="68">
        <v>4</v>
      </c>
      <c r="G149" s="68">
        <v>429</v>
      </c>
      <c r="H149" s="63" t="s">
        <v>323</v>
      </c>
      <c r="I149" s="69">
        <v>382</v>
      </c>
      <c r="J149" s="68">
        <v>20</v>
      </c>
      <c r="K149" s="63" t="s">
        <v>323</v>
      </c>
      <c r="L149" s="69">
        <v>8</v>
      </c>
    </row>
    <row r="150" spans="1:12">
      <c r="A150" s="68">
        <v>5</v>
      </c>
      <c r="B150" s="63" t="s">
        <v>734</v>
      </c>
      <c r="C150" s="68">
        <v>14</v>
      </c>
      <c r="D150" s="68">
        <v>5</v>
      </c>
      <c r="E150" s="68">
        <v>0</v>
      </c>
      <c r="F150" s="68">
        <v>9</v>
      </c>
      <c r="G150" s="68">
        <v>337</v>
      </c>
      <c r="H150" s="63" t="s">
        <v>323</v>
      </c>
      <c r="I150" s="69">
        <v>341</v>
      </c>
      <c r="J150" s="68">
        <v>10</v>
      </c>
      <c r="K150" s="63" t="s">
        <v>323</v>
      </c>
      <c r="L150" s="69">
        <v>18</v>
      </c>
    </row>
    <row r="151" spans="1:12">
      <c r="A151" s="68">
        <v>6</v>
      </c>
      <c r="B151" s="63" t="s">
        <v>383</v>
      </c>
      <c r="C151" s="68">
        <v>14</v>
      </c>
      <c r="D151" s="68">
        <v>5</v>
      </c>
      <c r="E151" s="68">
        <v>0</v>
      </c>
      <c r="F151" s="68">
        <v>9</v>
      </c>
      <c r="G151" s="68">
        <v>358</v>
      </c>
      <c r="H151" s="63" t="s">
        <v>323</v>
      </c>
      <c r="I151" s="69">
        <v>397</v>
      </c>
      <c r="J151" s="68">
        <v>10</v>
      </c>
      <c r="K151" s="63" t="s">
        <v>323</v>
      </c>
      <c r="L151" s="69">
        <v>18</v>
      </c>
    </row>
    <row r="152" spans="1:12">
      <c r="A152" s="68">
        <v>7</v>
      </c>
      <c r="B152" s="63" t="s">
        <v>752</v>
      </c>
      <c r="C152" s="68">
        <v>14</v>
      </c>
      <c r="D152" s="68">
        <v>2</v>
      </c>
      <c r="E152" s="68">
        <v>0</v>
      </c>
      <c r="F152" s="68">
        <v>12</v>
      </c>
      <c r="G152" s="68">
        <v>245</v>
      </c>
      <c r="H152" s="63" t="s">
        <v>323</v>
      </c>
      <c r="I152" s="69">
        <v>407</v>
      </c>
      <c r="J152" s="68">
        <v>4</v>
      </c>
      <c r="K152" s="63" t="s">
        <v>323</v>
      </c>
      <c r="L152" s="69">
        <v>24</v>
      </c>
    </row>
    <row r="153" spans="1:12">
      <c r="A153" s="68">
        <v>8</v>
      </c>
      <c r="B153" s="63" t="s">
        <v>339</v>
      </c>
      <c r="C153" s="68">
        <v>14</v>
      </c>
      <c r="D153" s="68">
        <v>0</v>
      </c>
      <c r="E153" s="68">
        <v>0</v>
      </c>
      <c r="F153" s="68">
        <v>14</v>
      </c>
      <c r="G153" s="68">
        <v>360</v>
      </c>
      <c r="H153" s="63" t="s">
        <v>323</v>
      </c>
      <c r="I153" s="69">
        <v>520</v>
      </c>
      <c r="J153" s="68">
        <v>0</v>
      </c>
      <c r="K153" s="63" t="s">
        <v>323</v>
      </c>
      <c r="L153" s="69">
        <v>28</v>
      </c>
    </row>
    <row r="155" spans="1:12">
      <c r="A155" s="65" t="s">
        <v>613</v>
      </c>
    </row>
    <row r="156" spans="1:12">
      <c r="C156" s="66" t="s">
        <v>316</v>
      </c>
      <c r="D156" s="66" t="s">
        <v>317</v>
      </c>
      <c r="E156" s="66" t="s">
        <v>318</v>
      </c>
      <c r="F156" s="66" t="s">
        <v>319</v>
      </c>
      <c r="H156" s="67" t="s">
        <v>320</v>
      </c>
      <c r="K156" s="67" t="s">
        <v>321</v>
      </c>
    </row>
    <row r="157" spans="1:12">
      <c r="A157" s="68">
        <v>1</v>
      </c>
      <c r="B157" s="63" t="s">
        <v>431</v>
      </c>
      <c r="C157" s="68">
        <v>14</v>
      </c>
      <c r="D157" s="68">
        <v>11</v>
      </c>
      <c r="E157" s="68">
        <v>1</v>
      </c>
      <c r="F157" s="68">
        <v>2</v>
      </c>
      <c r="G157" s="68">
        <v>424</v>
      </c>
      <c r="H157" s="63" t="s">
        <v>323</v>
      </c>
      <c r="I157" s="69">
        <v>309</v>
      </c>
      <c r="J157" s="68">
        <v>23</v>
      </c>
      <c r="K157" s="63" t="s">
        <v>323</v>
      </c>
      <c r="L157" s="69">
        <v>5</v>
      </c>
    </row>
    <row r="158" spans="1:12">
      <c r="A158" s="68">
        <v>2</v>
      </c>
      <c r="B158" s="63" t="s">
        <v>797</v>
      </c>
      <c r="C158" s="68">
        <v>14</v>
      </c>
      <c r="D158" s="68">
        <v>10</v>
      </c>
      <c r="E158" s="68">
        <v>0</v>
      </c>
      <c r="F158" s="68">
        <v>4</v>
      </c>
      <c r="G158" s="68">
        <v>447</v>
      </c>
      <c r="H158" s="63" t="s">
        <v>323</v>
      </c>
      <c r="I158" s="69">
        <v>394</v>
      </c>
      <c r="J158" s="68">
        <v>20</v>
      </c>
      <c r="K158" s="63" t="s">
        <v>323</v>
      </c>
      <c r="L158" s="69">
        <v>8</v>
      </c>
    </row>
    <row r="159" spans="1:12">
      <c r="A159" s="68">
        <v>3</v>
      </c>
      <c r="B159" s="63" t="s">
        <v>770</v>
      </c>
      <c r="C159" s="68">
        <v>14</v>
      </c>
      <c r="D159" s="68">
        <v>9</v>
      </c>
      <c r="E159" s="68">
        <v>0</v>
      </c>
      <c r="F159" s="68">
        <v>5</v>
      </c>
      <c r="G159" s="68">
        <v>431</v>
      </c>
      <c r="H159" s="63" t="s">
        <v>323</v>
      </c>
      <c r="I159" s="69">
        <v>389</v>
      </c>
      <c r="J159" s="68">
        <v>18</v>
      </c>
      <c r="K159" s="63" t="s">
        <v>323</v>
      </c>
      <c r="L159" s="69">
        <v>10</v>
      </c>
    </row>
    <row r="160" spans="1:12">
      <c r="A160" s="68">
        <v>4</v>
      </c>
      <c r="B160" s="63" t="s">
        <v>744</v>
      </c>
      <c r="C160" s="68">
        <v>14</v>
      </c>
      <c r="D160" s="68">
        <v>6</v>
      </c>
      <c r="E160" s="68">
        <v>2</v>
      </c>
      <c r="F160" s="68">
        <v>6</v>
      </c>
      <c r="G160" s="68">
        <v>386</v>
      </c>
      <c r="H160" s="63" t="s">
        <v>323</v>
      </c>
      <c r="I160" s="69">
        <v>368</v>
      </c>
      <c r="J160" s="68">
        <v>14</v>
      </c>
      <c r="K160" s="63" t="s">
        <v>323</v>
      </c>
      <c r="L160" s="69">
        <v>14</v>
      </c>
    </row>
    <row r="161" spans="1:12">
      <c r="A161" s="68">
        <v>5</v>
      </c>
      <c r="B161" s="63" t="s">
        <v>487</v>
      </c>
      <c r="C161" s="68">
        <v>14</v>
      </c>
      <c r="D161" s="68">
        <v>6</v>
      </c>
      <c r="E161" s="68">
        <v>1</v>
      </c>
      <c r="F161" s="68">
        <v>7</v>
      </c>
      <c r="G161" s="68">
        <v>392</v>
      </c>
      <c r="H161" s="63" t="s">
        <v>323</v>
      </c>
      <c r="I161" s="69">
        <v>375</v>
      </c>
      <c r="J161" s="68">
        <v>13</v>
      </c>
      <c r="K161" s="63" t="s">
        <v>323</v>
      </c>
      <c r="L161" s="69">
        <v>15</v>
      </c>
    </row>
    <row r="162" spans="1:12">
      <c r="A162" s="68">
        <v>6</v>
      </c>
      <c r="B162" s="63" t="s">
        <v>348</v>
      </c>
      <c r="C162" s="68">
        <v>14</v>
      </c>
      <c r="D162" s="68">
        <v>5</v>
      </c>
      <c r="E162" s="68">
        <v>0</v>
      </c>
      <c r="F162" s="68">
        <v>9</v>
      </c>
      <c r="G162" s="68">
        <v>347</v>
      </c>
      <c r="H162" s="63" t="s">
        <v>323</v>
      </c>
      <c r="I162" s="69">
        <v>379</v>
      </c>
      <c r="J162" s="68">
        <v>10</v>
      </c>
      <c r="K162" s="63" t="s">
        <v>323</v>
      </c>
      <c r="L162" s="69">
        <v>18</v>
      </c>
    </row>
    <row r="163" spans="1:12">
      <c r="A163" s="68">
        <v>7</v>
      </c>
      <c r="B163" s="63" t="s">
        <v>496</v>
      </c>
      <c r="C163" s="68">
        <v>14</v>
      </c>
      <c r="D163" s="68">
        <v>4</v>
      </c>
      <c r="E163" s="68">
        <v>0</v>
      </c>
      <c r="F163" s="68">
        <v>10</v>
      </c>
      <c r="G163" s="68">
        <v>345</v>
      </c>
      <c r="H163" s="63" t="s">
        <v>323</v>
      </c>
      <c r="I163" s="69">
        <v>449</v>
      </c>
      <c r="J163" s="68">
        <v>8</v>
      </c>
      <c r="K163" s="63" t="s">
        <v>323</v>
      </c>
      <c r="L163" s="69">
        <v>20</v>
      </c>
    </row>
    <row r="164" spans="1:12">
      <c r="A164" s="68">
        <v>8</v>
      </c>
      <c r="B164" s="63" t="s">
        <v>766</v>
      </c>
      <c r="C164" s="68">
        <v>14</v>
      </c>
      <c r="D164" s="68">
        <v>3</v>
      </c>
      <c r="E164" s="68">
        <v>0</v>
      </c>
      <c r="F164" s="68">
        <v>11</v>
      </c>
      <c r="G164" s="68">
        <v>334</v>
      </c>
      <c r="H164" s="63" t="s">
        <v>323</v>
      </c>
      <c r="I164" s="69">
        <v>443</v>
      </c>
      <c r="J164" s="68">
        <v>6</v>
      </c>
      <c r="K164" s="63" t="s">
        <v>323</v>
      </c>
      <c r="L164" s="69">
        <v>22</v>
      </c>
    </row>
    <row r="166" spans="1:12">
      <c r="A166" s="65" t="s">
        <v>615</v>
      </c>
    </row>
    <row r="167" spans="1:12">
      <c r="C167" s="66" t="s">
        <v>316</v>
      </c>
      <c r="D167" s="66" t="s">
        <v>317</v>
      </c>
      <c r="E167" s="66" t="s">
        <v>318</v>
      </c>
      <c r="F167" s="66" t="s">
        <v>319</v>
      </c>
      <c r="H167" s="67" t="s">
        <v>320</v>
      </c>
      <c r="K167" s="67" t="s">
        <v>321</v>
      </c>
    </row>
    <row r="168" spans="1:12">
      <c r="A168" s="68">
        <v>1</v>
      </c>
      <c r="B168" s="63" t="s">
        <v>344</v>
      </c>
      <c r="C168" s="68">
        <v>17</v>
      </c>
      <c r="D168" s="68">
        <v>14</v>
      </c>
      <c r="E168" s="68">
        <v>0</v>
      </c>
      <c r="F168" s="68">
        <v>3</v>
      </c>
      <c r="G168" s="68">
        <v>492</v>
      </c>
      <c r="H168" s="63" t="s">
        <v>323</v>
      </c>
      <c r="I168" s="69">
        <v>370</v>
      </c>
      <c r="J168" s="68">
        <v>28</v>
      </c>
      <c r="K168" s="63" t="s">
        <v>323</v>
      </c>
      <c r="L168" s="69">
        <v>6</v>
      </c>
    </row>
    <row r="169" spans="1:12">
      <c r="A169" s="68">
        <v>2</v>
      </c>
      <c r="B169" s="63" t="s">
        <v>464</v>
      </c>
      <c r="C169" s="68">
        <v>16</v>
      </c>
      <c r="D169" s="68">
        <v>13</v>
      </c>
      <c r="E169" s="68">
        <v>1</v>
      </c>
      <c r="F169" s="68">
        <v>2</v>
      </c>
      <c r="G169" s="68">
        <v>532</v>
      </c>
      <c r="H169" s="63" t="s">
        <v>323</v>
      </c>
      <c r="I169" s="69">
        <v>405</v>
      </c>
      <c r="J169" s="68">
        <v>27</v>
      </c>
      <c r="K169" s="63" t="s">
        <v>323</v>
      </c>
      <c r="L169" s="69">
        <v>5</v>
      </c>
    </row>
    <row r="170" spans="1:12">
      <c r="A170" s="68">
        <v>3</v>
      </c>
      <c r="B170" s="63" t="s">
        <v>383</v>
      </c>
      <c r="C170" s="68">
        <v>16</v>
      </c>
      <c r="D170" s="68">
        <v>13</v>
      </c>
      <c r="E170" s="68">
        <v>0</v>
      </c>
      <c r="F170" s="68">
        <v>3</v>
      </c>
      <c r="G170" s="68">
        <v>521</v>
      </c>
      <c r="H170" s="63" t="s">
        <v>323</v>
      </c>
      <c r="I170" s="69">
        <v>400</v>
      </c>
      <c r="J170" s="68">
        <v>26</v>
      </c>
      <c r="K170" s="63" t="s">
        <v>323</v>
      </c>
      <c r="L170" s="69">
        <v>6</v>
      </c>
    </row>
    <row r="171" spans="1:12">
      <c r="A171" s="68">
        <v>4</v>
      </c>
      <c r="B171" s="63" t="s">
        <v>798</v>
      </c>
      <c r="C171" s="68">
        <v>16</v>
      </c>
      <c r="D171" s="68">
        <v>9</v>
      </c>
      <c r="E171" s="68">
        <v>1</v>
      </c>
      <c r="F171" s="68">
        <v>6</v>
      </c>
      <c r="G171" s="68">
        <v>534</v>
      </c>
      <c r="H171" s="63" t="s">
        <v>323</v>
      </c>
      <c r="I171" s="69">
        <v>432</v>
      </c>
      <c r="J171" s="68">
        <v>19</v>
      </c>
      <c r="K171" s="63" t="s">
        <v>323</v>
      </c>
      <c r="L171" s="69">
        <v>13</v>
      </c>
    </row>
    <row r="172" spans="1:12">
      <c r="A172" s="68">
        <v>5</v>
      </c>
      <c r="B172" s="63" t="s">
        <v>384</v>
      </c>
      <c r="C172" s="68">
        <v>16</v>
      </c>
      <c r="D172" s="68">
        <v>8</v>
      </c>
      <c r="E172" s="68">
        <v>1</v>
      </c>
      <c r="F172" s="68">
        <v>7</v>
      </c>
      <c r="G172" s="68">
        <v>421</v>
      </c>
      <c r="H172" s="63" t="s">
        <v>323</v>
      </c>
      <c r="I172" s="69">
        <v>432</v>
      </c>
      <c r="J172" s="68">
        <v>17</v>
      </c>
      <c r="K172" s="63" t="s">
        <v>323</v>
      </c>
      <c r="L172" s="69">
        <v>15</v>
      </c>
    </row>
    <row r="173" spans="1:12">
      <c r="A173" s="68">
        <v>6</v>
      </c>
      <c r="B173" s="63" t="s">
        <v>463</v>
      </c>
      <c r="C173" s="68">
        <v>17</v>
      </c>
      <c r="D173" s="68">
        <v>7</v>
      </c>
      <c r="E173" s="68">
        <v>1</v>
      </c>
      <c r="F173" s="68">
        <v>9</v>
      </c>
      <c r="G173" s="68">
        <v>481</v>
      </c>
      <c r="H173" s="63" t="s">
        <v>323</v>
      </c>
      <c r="I173" s="69">
        <v>468</v>
      </c>
      <c r="J173" s="68">
        <v>15</v>
      </c>
      <c r="K173" s="63" t="s">
        <v>323</v>
      </c>
      <c r="L173" s="69">
        <v>19</v>
      </c>
    </row>
    <row r="174" spans="1:12">
      <c r="A174" s="68">
        <v>7</v>
      </c>
      <c r="B174" s="63" t="s">
        <v>756</v>
      </c>
      <c r="C174" s="68">
        <v>16</v>
      </c>
      <c r="D174" s="68">
        <v>4</v>
      </c>
      <c r="E174" s="68">
        <v>0</v>
      </c>
      <c r="F174" s="68">
        <v>12</v>
      </c>
      <c r="G174" s="68">
        <v>453</v>
      </c>
      <c r="H174" s="63" t="s">
        <v>323</v>
      </c>
      <c r="I174" s="69">
        <v>543</v>
      </c>
      <c r="J174" s="68">
        <v>8</v>
      </c>
      <c r="K174" s="63" t="s">
        <v>323</v>
      </c>
      <c r="L174" s="69">
        <v>24</v>
      </c>
    </row>
    <row r="175" spans="1:12">
      <c r="A175" s="68">
        <v>8</v>
      </c>
      <c r="B175" s="63" t="s">
        <v>431</v>
      </c>
      <c r="C175" s="68">
        <v>16</v>
      </c>
      <c r="D175" s="68">
        <v>3</v>
      </c>
      <c r="E175" s="68">
        <v>0</v>
      </c>
      <c r="F175" s="68">
        <v>13</v>
      </c>
      <c r="G175" s="68">
        <v>383</v>
      </c>
      <c r="H175" s="63" t="s">
        <v>323</v>
      </c>
      <c r="I175" s="69">
        <v>553</v>
      </c>
      <c r="J175" s="68">
        <v>6</v>
      </c>
      <c r="K175" s="63" t="s">
        <v>323</v>
      </c>
      <c r="L175" s="69">
        <v>26</v>
      </c>
    </row>
    <row r="176" spans="1:12">
      <c r="A176" s="68">
        <v>9</v>
      </c>
      <c r="B176" s="63" t="s">
        <v>734</v>
      </c>
      <c r="C176" s="68">
        <v>16</v>
      </c>
      <c r="D176" s="68">
        <v>0</v>
      </c>
      <c r="E176" s="68">
        <v>0</v>
      </c>
      <c r="F176" s="68">
        <v>16</v>
      </c>
      <c r="G176" s="68">
        <v>297</v>
      </c>
      <c r="H176" s="63" t="s">
        <v>323</v>
      </c>
      <c r="I176" s="69">
        <v>511</v>
      </c>
      <c r="J176" s="68">
        <v>0</v>
      </c>
      <c r="K176" s="63" t="s">
        <v>323</v>
      </c>
      <c r="L176" s="69">
        <v>32</v>
      </c>
    </row>
    <row r="178" spans="1:12">
      <c r="A178" s="65" t="s">
        <v>616</v>
      </c>
    </row>
    <row r="179" spans="1:12">
      <c r="C179" s="66" t="s">
        <v>316</v>
      </c>
      <c r="D179" s="66" t="s">
        <v>317</v>
      </c>
      <c r="E179" s="66" t="s">
        <v>318</v>
      </c>
      <c r="F179" s="66" t="s">
        <v>319</v>
      </c>
      <c r="H179" s="67" t="s">
        <v>320</v>
      </c>
      <c r="K179" s="67" t="s">
        <v>321</v>
      </c>
    </row>
    <row r="180" spans="1:12">
      <c r="A180" s="68">
        <v>1</v>
      </c>
      <c r="B180" s="63" t="s">
        <v>796</v>
      </c>
      <c r="C180" s="68">
        <v>16</v>
      </c>
      <c r="D180" s="68">
        <v>15</v>
      </c>
      <c r="E180" s="68">
        <v>1</v>
      </c>
      <c r="F180" s="68">
        <v>0</v>
      </c>
      <c r="G180" s="68">
        <v>546</v>
      </c>
      <c r="H180" s="63" t="s">
        <v>323</v>
      </c>
      <c r="I180" s="69">
        <v>409</v>
      </c>
      <c r="J180" s="68">
        <v>31</v>
      </c>
      <c r="K180" s="63" t="s">
        <v>323</v>
      </c>
      <c r="L180" s="69">
        <v>1</v>
      </c>
    </row>
    <row r="181" spans="1:12">
      <c r="A181" s="68">
        <v>2</v>
      </c>
      <c r="B181" s="63" t="s">
        <v>487</v>
      </c>
      <c r="C181" s="68">
        <v>16</v>
      </c>
      <c r="D181" s="68">
        <v>10</v>
      </c>
      <c r="E181" s="68">
        <v>1</v>
      </c>
      <c r="F181" s="68">
        <v>5</v>
      </c>
      <c r="G181" s="68">
        <v>507</v>
      </c>
      <c r="H181" s="63" t="s">
        <v>323</v>
      </c>
      <c r="I181" s="69">
        <v>435</v>
      </c>
      <c r="J181" s="68">
        <v>21</v>
      </c>
      <c r="K181" s="63" t="s">
        <v>323</v>
      </c>
      <c r="L181" s="69">
        <v>11</v>
      </c>
    </row>
    <row r="182" spans="1:12">
      <c r="A182" s="68">
        <v>3</v>
      </c>
      <c r="B182" s="63" t="s">
        <v>744</v>
      </c>
      <c r="C182" s="68">
        <v>16</v>
      </c>
      <c r="D182" s="68">
        <v>9</v>
      </c>
      <c r="E182" s="68">
        <v>2</v>
      </c>
      <c r="F182" s="68">
        <v>5</v>
      </c>
      <c r="G182" s="68">
        <v>487</v>
      </c>
      <c r="H182" s="63" t="s">
        <v>323</v>
      </c>
      <c r="I182" s="69">
        <v>421</v>
      </c>
      <c r="J182" s="68">
        <v>20</v>
      </c>
      <c r="K182" s="63" t="s">
        <v>323</v>
      </c>
      <c r="L182" s="69">
        <v>12</v>
      </c>
    </row>
    <row r="183" spans="1:12">
      <c r="A183" s="68">
        <v>4</v>
      </c>
      <c r="B183" s="63" t="s">
        <v>747</v>
      </c>
      <c r="C183" s="68">
        <v>16</v>
      </c>
      <c r="D183" s="68">
        <v>8</v>
      </c>
      <c r="E183" s="68">
        <v>2</v>
      </c>
      <c r="F183" s="68">
        <v>6</v>
      </c>
      <c r="G183" s="68">
        <v>498</v>
      </c>
      <c r="H183" s="63" t="s">
        <v>323</v>
      </c>
      <c r="I183" s="69">
        <v>492</v>
      </c>
      <c r="J183" s="68">
        <v>18</v>
      </c>
      <c r="K183" s="63" t="s">
        <v>323</v>
      </c>
      <c r="L183" s="69">
        <v>14</v>
      </c>
    </row>
    <row r="184" spans="1:12">
      <c r="A184" s="68">
        <v>5</v>
      </c>
      <c r="B184" s="63" t="s">
        <v>766</v>
      </c>
      <c r="C184" s="68">
        <v>16</v>
      </c>
      <c r="D184" s="68">
        <v>7</v>
      </c>
      <c r="E184" s="68">
        <v>1</v>
      </c>
      <c r="F184" s="68">
        <v>8</v>
      </c>
      <c r="G184" s="68">
        <v>368</v>
      </c>
      <c r="H184" s="63" t="s">
        <v>323</v>
      </c>
      <c r="I184" s="69">
        <v>370</v>
      </c>
      <c r="J184" s="68">
        <v>15</v>
      </c>
      <c r="K184" s="63" t="s">
        <v>323</v>
      </c>
      <c r="L184" s="69">
        <v>17</v>
      </c>
    </row>
    <row r="185" spans="1:12">
      <c r="A185" s="68">
        <v>6</v>
      </c>
      <c r="B185" s="63" t="s">
        <v>496</v>
      </c>
      <c r="C185" s="68">
        <v>16</v>
      </c>
      <c r="D185" s="68">
        <v>5</v>
      </c>
      <c r="E185" s="68">
        <v>1</v>
      </c>
      <c r="F185" s="68">
        <v>10</v>
      </c>
      <c r="G185" s="68">
        <v>473</v>
      </c>
      <c r="H185" s="63" t="s">
        <v>323</v>
      </c>
      <c r="I185" s="69">
        <v>530</v>
      </c>
      <c r="J185" s="68">
        <v>11</v>
      </c>
      <c r="K185" s="63" t="s">
        <v>323</v>
      </c>
      <c r="L185" s="69">
        <v>21</v>
      </c>
    </row>
    <row r="186" spans="1:12">
      <c r="A186" s="68">
        <v>7</v>
      </c>
      <c r="B186" s="63" t="s">
        <v>751</v>
      </c>
      <c r="C186" s="68">
        <v>16</v>
      </c>
      <c r="D186" s="68">
        <v>4</v>
      </c>
      <c r="E186" s="68">
        <v>2</v>
      </c>
      <c r="F186" s="68">
        <v>10</v>
      </c>
      <c r="G186" s="68">
        <v>338</v>
      </c>
      <c r="H186" s="63" t="s">
        <v>323</v>
      </c>
      <c r="I186" s="69">
        <v>389</v>
      </c>
      <c r="J186" s="68">
        <v>10</v>
      </c>
      <c r="K186" s="63" t="s">
        <v>323</v>
      </c>
      <c r="L186" s="69">
        <v>22</v>
      </c>
    </row>
    <row r="187" spans="1:12">
      <c r="A187" s="68">
        <v>8</v>
      </c>
      <c r="B187" s="63" t="s">
        <v>752</v>
      </c>
      <c r="C187" s="68">
        <v>16</v>
      </c>
      <c r="D187" s="68">
        <v>5</v>
      </c>
      <c r="E187" s="68">
        <v>0</v>
      </c>
      <c r="F187" s="68">
        <v>11</v>
      </c>
      <c r="G187" s="68">
        <v>369</v>
      </c>
      <c r="H187" s="63" t="s">
        <v>323</v>
      </c>
      <c r="I187" s="69">
        <v>429</v>
      </c>
      <c r="J187" s="68">
        <v>10</v>
      </c>
      <c r="K187" s="63" t="s">
        <v>323</v>
      </c>
      <c r="L187" s="69">
        <v>22</v>
      </c>
    </row>
    <row r="188" spans="1:12">
      <c r="A188" s="68">
        <v>9</v>
      </c>
      <c r="B188" s="63" t="s">
        <v>770</v>
      </c>
      <c r="C188" s="68">
        <v>16</v>
      </c>
      <c r="D188" s="68">
        <v>3</v>
      </c>
      <c r="E188" s="68">
        <v>2</v>
      </c>
      <c r="F188" s="68">
        <v>11</v>
      </c>
      <c r="G188" s="68">
        <v>381</v>
      </c>
      <c r="H188" s="63" t="s">
        <v>323</v>
      </c>
      <c r="I188" s="69">
        <v>492</v>
      </c>
      <c r="J188" s="68">
        <v>8</v>
      </c>
      <c r="K188" s="63" t="s">
        <v>323</v>
      </c>
      <c r="L188" s="69">
        <v>24</v>
      </c>
    </row>
    <row r="190" spans="1:12">
      <c r="A190" s="65" t="s">
        <v>618</v>
      </c>
    </row>
    <row r="191" spans="1:12">
      <c r="C191" s="66" t="s">
        <v>316</v>
      </c>
      <c r="D191" s="66" t="s">
        <v>317</v>
      </c>
      <c r="E191" s="66" t="s">
        <v>318</v>
      </c>
      <c r="F191" s="66" t="s">
        <v>319</v>
      </c>
      <c r="H191" s="67" t="s">
        <v>320</v>
      </c>
      <c r="K191" s="67" t="s">
        <v>321</v>
      </c>
    </row>
    <row r="192" spans="1:12">
      <c r="A192" s="68">
        <v>1</v>
      </c>
      <c r="B192" s="63" t="s">
        <v>746</v>
      </c>
      <c r="C192" s="68">
        <v>14</v>
      </c>
      <c r="D192" s="68">
        <v>13</v>
      </c>
      <c r="E192" s="68">
        <v>0</v>
      </c>
      <c r="F192" s="68">
        <v>1</v>
      </c>
      <c r="G192" s="68">
        <v>439</v>
      </c>
      <c r="H192" s="63" t="s">
        <v>323</v>
      </c>
      <c r="I192" s="69">
        <v>316</v>
      </c>
      <c r="J192" s="68">
        <v>26</v>
      </c>
      <c r="K192" s="63" t="s">
        <v>323</v>
      </c>
      <c r="L192" s="69">
        <v>2</v>
      </c>
    </row>
    <row r="193" spans="1:12">
      <c r="A193" s="68">
        <v>2</v>
      </c>
      <c r="B193" s="63" t="s">
        <v>753</v>
      </c>
      <c r="C193" s="68">
        <v>14</v>
      </c>
      <c r="D193" s="68">
        <v>9</v>
      </c>
      <c r="E193" s="68">
        <v>1</v>
      </c>
      <c r="F193" s="68">
        <v>4</v>
      </c>
      <c r="G193" s="68">
        <v>362</v>
      </c>
      <c r="H193" s="63" t="s">
        <v>323</v>
      </c>
      <c r="I193" s="69">
        <v>316</v>
      </c>
      <c r="J193" s="68">
        <v>19</v>
      </c>
      <c r="K193" s="63" t="s">
        <v>323</v>
      </c>
      <c r="L193" s="69">
        <v>9</v>
      </c>
    </row>
    <row r="194" spans="1:12">
      <c r="A194" s="68">
        <v>3</v>
      </c>
      <c r="B194" s="63" t="s">
        <v>339</v>
      </c>
      <c r="C194" s="68">
        <v>13</v>
      </c>
      <c r="D194" s="68">
        <v>7</v>
      </c>
      <c r="E194" s="68">
        <v>2</v>
      </c>
      <c r="F194" s="68">
        <v>4</v>
      </c>
      <c r="G194" s="68">
        <v>406</v>
      </c>
      <c r="H194" s="63" t="s">
        <v>323</v>
      </c>
      <c r="I194" s="69">
        <v>352</v>
      </c>
      <c r="J194" s="68">
        <v>16</v>
      </c>
      <c r="K194" s="63" t="s">
        <v>323</v>
      </c>
      <c r="L194" s="69">
        <v>10</v>
      </c>
    </row>
    <row r="195" spans="1:12">
      <c r="A195" s="68">
        <v>4</v>
      </c>
      <c r="B195" s="63" t="s">
        <v>759</v>
      </c>
      <c r="C195" s="68">
        <v>14</v>
      </c>
      <c r="D195" s="68">
        <v>7</v>
      </c>
      <c r="E195" s="68">
        <v>2</v>
      </c>
      <c r="F195" s="68">
        <v>5</v>
      </c>
      <c r="G195" s="68">
        <v>378</v>
      </c>
      <c r="H195" s="63" t="s">
        <v>323</v>
      </c>
      <c r="I195" s="69">
        <v>366</v>
      </c>
      <c r="J195" s="68">
        <v>16</v>
      </c>
      <c r="K195" s="63" t="s">
        <v>323</v>
      </c>
      <c r="L195" s="69">
        <v>12</v>
      </c>
    </row>
    <row r="196" spans="1:12">
      <c r="A196" s="68">
        <v>5</v>
      </c>
      <c r="B196" s="63" t="s">
        <v>797</v>
      </c>
      <c r="C196" s="68">
        <v>13</v>
      </c>
      <c r="D196" s="68">
        <v>7</v>
      </c>
      <c r="E196" s="68">
        <v>0</v>
      </c>
      <c r="F196" s="68">
        <v>6</v>
      </c>
      <c r="G196" s="68">
        <v>316</v>
      </c>
      <c r="H196" s="63" t="s">
        <v>323</v>
      </c>
      <c r="I196" s="69">
        <v>323</v>
      </c>
      <c r="J196" s="68">
        <v>14</v>
      </c>
      <c r="K196" s="63" t="s">
        <v>323</v>
      </c>
      <c r="L196" s="69">
        <v>12</v>
      </c>
    </row>
    <row r="197" spans="1:12">
      <c r="A197" s="68">
        <v>6</v>
      </c>
      <c r="B197" s="63" t="s">
        <v>737</v>
      </c>
      <c r="C197" s="68">
        <v>14</v>
      </c>
      <c r="D197" s="68">
        <v>4</v>
      </c>
      <c r="E197" s="68">
        <v>2</v>
      </c>
      <c r="F197" s="68">
        <v>8</v>
      </c>
      <c r="G197" s="68">
        <v>368</v>
      </c>
      <c r="H197" s="63" t="s">
        <v>323</v>
      </c>
      <c r="I197" s="69">
        <v>395</v>
      </c>
      <c r="J197" s="68">
        <v>10</v>
      </c>
      <c r="K197" s="63" t="s">
        <v>323</v>
      </c>
      <c r="L197" s="69">
        <v>18</v>
      </c>
    </row>
    <row r="198" spans="1:12">
      <c r="A198" s="68">
        <v>7</v>
      </c>
      <c r="B198" s="63" t="s">
        <v>758</v>
      </c>
      <c r="C198" s="68">
        <v>14</v>
      </c>
      <c r="D198" s="68">
        <v>4</v>
      </c>
      <c r="E198" s="68">
        <v>1</v>
      </c>
      <c r="F198" s="68">
        <v>9</v>
      </c>
      <c r="G198" s="68">
        <v>369</v>
      </c>
      <c r="H198" s="63" t="s">
        <v>323</v>
      </c>
      <c r="I198" s="69">
        <v>407</v>
      </c>
      <c r="J198" s="68">
        <v>9</v>
      </c>
      <c r="K198" s="63" t="s">
        <v>323</v>
      </c>
      <c r="L198" s="69">
        <v>19</v>
      </c>
    </row>
    <row r="199" spans="1:12">
      <c r="A199" s="68">
        <v>8</v>
      </c>
      <c r="B199" s="63" t="s">
        <v>799</v>
      </c>
      <c r="C199" s="68">
        <v>14</v>
      </c>
      <c r="D199" s="68">
        <v>0</v>
      </c>
      <c r="E199" s="68">
        <v>0</v>
      </c>
      <c r="F199" s="68">
        <v>14</v>
      </c>
      <c r="G199" s="68">
        <v>343</v>
      </c>
      <c r="H199" s="63" t="s">
        <v>323</v>
      </c>
      <c r="I199" s="69">
        <v>506</v>
      </c>
      <c r="J199" s="68">
        <v>0</v>
      </c>
      <c r="K199" s="63" t="s">
        <v>323</v>
      </c>
      <c r="L199" s="69">
        <v>28</v>
      </c>
    </row>
    <row r="201" spans="1:12">
      <c r="A201" s="65" t="s">
        <v>619</v>
      </c>
    </row>
    <row r="202" spans="1:12">
      <c r="C202" s="66" t="s">
        <v>316</v>
      </c>
      <c r="D202" s="66" t="s">
        <v>317</v>
      </c>
      <c r="E202" s="66" t="s">
        <v>318</v>
      </c>
      <c r="F202" s="66" t="s">
        <v>319</v>
      </c>
      <c r="H202" s="67" t="s">
        <v>320</v>
      </c>
      <c r="K202" s="67" t="s">
        <v>321</v>
      </c>
    </row>
    <row r="203" spans="1:12">
      <c r="A203" s="68">
        <v>1</v>
      </c>
      <c r="B203" s="63" t="s">
        <v>475</v>
      </c>
      <c r="C203" s="68">
        <v>14</v>
      </c>
      <c r="D203" s="68">
        <v>13</v>
      </c>
      <c r="E203" s="68">
        <v>1</v>
      </c>
      <c r="F203" s="68">
        <v>0</v>
      </c>
      <c r="G203" s="68">
        <v>553</v>
      </c>
      <c r="H203" s="63" t="s">
        <v>323</v>
      </c>
      <c r="I203" s="69">
        <v>355</v>
      </c>
      <c r="J203" s="68">
        <v>27</v>
      </c>
      <c r="K203" s="63" t="s">
        <v>323</v>
      </c>
      <c r="L203" s="69">
        <v>1</v>
      </c>
    </row>
    <row r="204" spans="1:12">
      <c r="A204" s="68">
        <v>2</v>
      </c>
      <c r="B204" s="63" t="s">
        <v>328</v>
      </c>
      <c r="C204" s="68">
        <v>14</v>
      </c>
      <c r="D204" s="68">
        <v>10</v>
      </c>
      <c r="E204" s="68">
        <v>2</v>
      </c>
      <c r="F204" s="68">
        <v>2</v>
      </c>
      <c r="G204" s="68">
        <v>481</v>
      </c>
      <c r="H204" s="63" t="s">
        <v>323</v>
      </c>
      <c r="I204" s="69">
        <v>395</v>
      </c>
      <c r="J204" s="68">
        <v>22</v>
      </c>
      <c r="K204" s="63" t="s">
        <v>323</v>
      </c>
      <c r="L204" s="69">
        <v>6</v>
      </c>
    </row>
    <row r="205" spans="1:12">
      <c r="A205" s="68">
        <v>3</v>
      </c>
      <c r="B205" s="63" t="s">
        <v>377</v>
      </c>
      <c r="C205" s="68">
        <v>14</v>
      </c>
      <c r="D205" s="68">
        <v>9</v>
      </c>
      <c r="E205" s="68">
        <v>0</v>
      </c>
      <c r="F205" s="68">
        <v>5</v>
      </c>
      <c r="G205" s="68">
        <v>439</v>
      </c>
      <c r="H205" s="63" t="s">
        <v>323</v>
      </c>
      <c r="I205" s="69">
        <v>359</v>
      </c>
      <c r="J205" s="68">
        <v>18</v>
      </c>
      <c r="K205" s="63" t="s">
        <v>323</v>
      </c>
      <c r="L205" s="69">
        <v>10</v>
      </c>
    </row>
    <row r="206" spans="1:12">
      <c r="A206" s="68">
        <v>4</v>
      </c>
      <c r="B206" s="63" t="s">
        <v>496</v>
      </c>
      <c r="C206" s="68">
        <v>14</v>
      </c>
      <c r="D206" s="68">
        <v>8</v>
      </c>
      <c r="E206" s="68">
        <v>1</v>
      </c>
      <c r="F206" s="68">
        <v>5</v>
      </c>
      <c r="G206" s="68">
        <v>472</v>
      </c>
      <c r="H206" s="63" t="s">
        <v>323</v>
      </c>
      <c r="I206" s="69">
        <v>408</v>
      </c>
      <c r="J206" s="68">
        <v>17</v>
      </c>
      <c r="K206" s="63" t="s">
        <v>323</v>
      </c>
      <c r="L206" s="69">
        <v>11</v>
      </c>
    </row>
    <row r="207" spans="1:12">
      <c r="A207" s="68">
        <v>5</v>
      </c>
      <c r="B207" s="63" t="s">
        <v>464</v>
      </c>
      <c r="C207" s="68">
        <v>14</v>
      </c>
      <c r="D207" s="68">
        <v>6</v>
      </c>
      <c r="E207" s="68">
        <v>0</v>
      </c>
      <c r="F207" s="68">
        <v>8</v>
      </c>
      <c r="G207" s="68">
        <v>447</v>
      </c>
      <c r="H207" s="63" t="s">
        <v>323</v>
      </c>
      <c r="I207" s="69">
        <v>464</v>
      </c>
      <c r="J207" s="68">
        <v>12</v>
      </c>
      <c r="K207" s="63" t="s">
        <v>323</v>
      </c>
      <c r="L207" s="69">
        <v>16</v>
      </c>
    </row>
    <row r="208" spans="1:12">
      <c r="A208" s="68">
        <v>6</v>
      </c>
      <c r="B208" s="63" t="s">
        <v>796</v>
      </c>
      <c r="C208" s="68">
        <v>14</v>
      </c>
      <c r="D208" s="68">
        <v>4</v>
      </c>
      <c r="E208" s="68">
        <v>0</v>
      </c>
      <c r="F208" s="68">
        <v>10</v>
      </c>
      <c r="G208" s="68">
        <v>365</v>
      </c>
      <c r="H208" s="63" t="s">
        <v>323</v>
      </c>
      <c r="I208" s="69">
        <v>443</v>
      </c>
      <c r="J208" s="68">
        <v>8</v>
      </c>
      <c r="K208" s="63" t="s">
        <v>323</v>
      </c>
      <c r="L208" s="69">
        <v>20</v>
      </c>
    </row>
    <row r="209" spans="1:12">
      <c r="A209" s="68">
        <v>7</v>
      </c>
      <c r="B209" s="63" t="s">
        <v>756</v>
      </c>
      <c r="C209" s="68">
        <v>14</v>
      </c>
      <c r="D209" s="68">
        <v>2</v>
      </c>
      <c r="E209" s="68">
        <v>1</v>
      </c>
      <c r="F209" s="68">
        <v>11</v>
      </c>
      <c r="G209" s="68">
        <v>363</v>
      </c>
      <c r="H209" s="63" t="s">
        <v>323</v>
      </c>
      <c r="I209" s="69">
        <v>520</v>
      </c>
      <c r="J209" s="68">
        <v>5</v>
      </c>
      <c r="K209" s="63" t="s">
        <v>323</v>
      </c>
      <c r="L209" s="69">
        <v>23</v>
      </c>
    </row>
    <row r="210" spans="1:12">
      <c r="A210" s="68">
        <v>8</v>
      </c>
      <c r="B210" s="63" t="s">
        <v>737</v>
      </c>
      <c r="C210" s="68">
        <v>14</v>
      </c>
      <c r="D210" s="68">
        <v>1</v>
      </c>
      <c r="E210" s="68">
        <v>1</v>
      </c>
      <c r="F210" s="68">
        <v>12</v>
      </c>
      <c r="G210" s="68">
        <v>384</v>
      </c>
      <c r="H210" s="63" t="s">
        <v>323</v>
      </c>
      <c r="I210" s="69">
        <v>560</v>
      </c>
      <c r="J210" s="68">
        <v>3</v>
      </c>
      <c r="K210" s="63" t="s">
        <v>323</v>
      </c>
      <c r="L210" s="69">
        <v>25</v>
      </c>
    </row>
    <row r="212" spans="1:12">
      <c r="A212" s="65" t="s">
        <v>620</v>
      </c>
    </row>
    <row r="213" spans="1:12">
      <c r="C213" s="66" t="s">
        <v>316</v>
      </c>
      <c r="D213" s="66" t="s">
        <v>317</v>
      </c>
      <c r="E213" s="66" t="s">
        <v>318</v>
      </c>
      <c r="F213" s="66" t="s">
        <v>319</v>
      </c>
      <c r="H213" s="67" t="s">
        <v>320</v>
      </c>
      <c r="K213" s="67" t="s">
        <v>321</v>
      </c>
    </row>
    <row r="214" spans="1:12">
      <c r="A214" s="68">
        <v>1</v>
      </c>
      <c r="B214" s="63" t="s">
        <v>384</v>
      </c>
      <c r="C214" s="68">
        <v>12</v>
      </c>
      <c r="D214" s="68">
        <v>11</v>
      </c>
      <c r="E214" s="68">
        <v>0</v>
      </c>
      <c r="F214" s="68">
        <v>1</v>
      </c>
      <c r="G214" s="68">
        <v>386</v>
      </c>
      <c r="H214" s="63" t="s">
        <v>323</v>
      </c>
      <c r="I214" s="69">
        <v>237</v>
      </c>
      <c r="J214" s="68">
        <v>22</v>
      </c>
      <c r="K214" s="63" t="s">
        <v>323</v>
      </c>
      <c r="L214" s="69">
        <v>2</v>
      </c>
    </row>
    <row r="215" spans="1:12">
      <c r="A215" s="68">
        <v>2</v>
      </c>
      <c r="B215" s="63" t="s">
        <v>339</v>
      </c>
      <c r="C215" s="68">
        <v>12</v>
      </c>
      <c r="D215" s="68">
        <v>10</v>
      </c>
      <c r="E215" s="68">
        <v>0</v>
      </c>
      <c r="F215" s="68">
        <v>2</v>
      </c>
      <c r="G215" s="68">
        <v>378</v>
      </c>
      <c r="H215" s="63" t="s">
        <v>323</v>
      </c>
      <c r="I215" s="69">
        <v>306</v>
      </c>
      <c r="J215" s="68">
        <v>20</v>
      </c>
      <c r="K215" s="63" t="s">
        <v>323</v>
      </c>
      <c r="L215" s="69">
        <v>4</v>
      </c>
    </row>
    <row r="216" spans="1:12">
      <c r="A216" s="68">
        <v>3</v>
      </c>
      <c r="B216" s="63" t="s">
        <v>383</v>
      </c>
      <c r="C216" s="68">
        <v>12</v>
      </c>
      <c r="D216" s="68">
        <v>7</v>
      </c>
      <c r="E216" s="68">
        <v>1</v>
      </c>
      <c r="F216" s="68">
        <v>4</v>
      </c>
      <c r="G216" s="68">
        <v>263</v>
      </c>
      <c r="H216" s="63" t="s">
        <v>323</v>
      </c>
      <c r="I216" s="69">
        <v>248</v>
      </c>
      <c r="J216" s="68">
        <v>15</v>
      </c>
      <c r="K216" s="63" t="s">
        <v>323</v>
      </c>
      <c r="L216" s="69">
        <v>9</v>
      </c>
    </row>
    <row r="217" spans="1:12">
      <c r="A217" s="63">
        <v>4</v>
      </c>
      <c r="B217" s="63" t="s">
        <v>738</v>
      </c>
      <c r="C217" s="68">
        <v>12</v>
      </c>
      <c r="D217" s="68">
        <v>5</v>
      </c>
      <c r="E217" s="68">
        <v>1</v>
      </c>
      <c r="F217" s="68">
        <v>6</v>
      </c>
      <c r="G217" s="68">
        <v>319</v>
      </c>
      <c r="H217" s="63" t="s">
        <v>323</v>
      </c>
      <c r="I217" s="69">
        <v>304</v>
      </c>
      <c r="J217" s="68">
        <v>11</v>
      </c>
      <c r="K217" s="63" t="s">
        <v>323</v>
      </c>
      <c r="L217" s="69">
        <v>13</v>
      </c>
    </row>
    <row r="218" spans="1:12">
      <c r="A218" s="68">
        <v>5</v>
      </c>
      <c r="B218" s="63" t="s">
        <v>444</v>
      </c>
      <c r="C218" s="68">
        <v>12</v>
      </c>
      <c r="D218" s="68">
        <v>4</v>
      </c>
      <c r="E218" s="68">
        <v>1</v>
      </c>
      <c r="F218" s="68">
        <v>7</v>
      </c>
      <c r="G218" s="68">
        <v>294</v>
      </c>
      <c r="H218" s="63" t="s">
        <v>323</v>
      </c>
      <c r="I218" s="69">
        <v>313</v>
      </c>
      <c r="J218" s="68">
        <v>9</v>
      </c>
      <c r="K218" s="63" t="s">
        <v>323</v>
      </c>
      <c r="L218" s="69">
        <v>15</v>
      </c>
    </row>
    <row r="219" spans="1:12">
      <c r="A219" s="68">
        <v>6</v>
      </c>
      <c r="B219" s="63" t="s">
        <v>734</v>
      </c>
      <c r="C219" s="68">
        <v>11</v>
      </c>
      <c r="D219" s="68">
        <v>2</v>
      </c>
      <c r="E219" s="68">
        <v>1</v>
      </c>
      <c r="F219" s="68">
        <v>8</v>
      </c>
      <c r="G219" s="68">
        <v>206</v>
      </c>
      <c r="H219" s="63" t="s">
        <v>323</v>
      </c>
      <c r="I219" s="69">
        <v>272</v>
      </c>
      <c r="J219" s="68">
        <v>5</v>
      </c>
      <c r="K219" s="63" t="s">
        <v>323</v>
      </c>
      <c r="L219" s="69">
        <v>17</v>
      </c>
    </row>
    <row r="220" spans="1:12">
      <c r="A220" s="68">
        <v>7</v>
      </c>
      <c r="B220" s="63" t="s">
        <v>797</v>
      </c>
      <c r="C220" s="68">
        <v>11</v>
      </c>
      <c r="D220" s="68">
        <v>0</v>
      </c>
      <c r="E220" s="68">
        <v>0</v>
      </c>
      <c r="F220" s="68">
        <v>11</v>
      </c>
      <c r="G220" s="68">
        <v>196</v>
      </c>
      <c r="H220" s="63" t="s">
        <v>323</v>
      </c>
      <c r="I220" s="69">
        <v>362</v>
      </c>
      <c r="J220" s="68">
        <v>0</v>
      </c>
      <c r="K220" s="63" t="s">
        <v>323</v>
      </c>
      <c r="L220" s="69">
        <v>22</v>
      </c>
    </row>
    <row r="222" spans="1:12">
      <c r="A222" s="65" t="s">
        <v>800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4" spans="1:12">
      <c r="A224" s="68">
        <v>1</v>
      </c>
      <c r="B224" s="63" t="s">
        <v>766</v>
      </c>
      <c r="C224" s="68">
        <v>10</v>
      </c>
      <c r="D224" s="68">
        <v>10</v>
      </c>
      <c r="E224" s="68">
        <v>0</v>
      </c>
      <c r="F224" s="68">
        <v>0</v>
      </c>
      <c r="G224" s="68">
        <v>310</v>
      </c>
      <c r="H224" s="63" t="s">
        <v>323</v>
      </c>
      <c r="I224" s="69">
        <v>171</v>
      </c>
      <c r="J224" s="68">
        <v>20</v>
      </c>
      <c r="K224" s="63" t="s">
        <v>323</v>
      </c>
      <c r="L224" s="69">
        <v>0</v>
      </c>
    </row>
    <row r="225" spans="1:12">
      <c r="A225" s="68">
        <v>2</v>
      </c>
      <c r="B225" s="63" t="s">
        <v>463</v>
      </c>
      <c r="C225" s="68">
        <v>12</v>
      </c>
      <c r="D225" s="68">
        <v>8</v>
      </c>
      <c r="E225" s="68">
        <v>0</v>
      </c>
      <c r="F225" s="68">
        <v>4</v>
      </c>
      <c r="G225" s="68">
        <v>329</v>
      </c>
      <c r="H225" s="63" t="s">
        <v>323</v>
      </c>
      <c r="I225" s="69">
        <v>232</v>
      </c>
      <c r="J225" s="68">
        <v>16</v>
      </c>
      <c r="K225" s="63" t="s">
        <v>323</v>
      </c>
      <c r="L225" s="69">
        <v>8</v>
      </c>
    </row>
    <row r="226" spans="1:12">
      <c r="A226" s="68">
        <v>3</v>
      </c>
      <c r="B226" s="63" t="s">
        <v>744</v>
      </c>
      <c r="C226" s="68">
        <v>12</v>
      </c>
      <c r="D226" s="68">
        <v>8</v>
      </c>
      <c r="E226" s="68">
        <v>0</v>
      </c>
      <c r="F226" s="68">
        <v>4</v>
      </c>
      <c r="G226" s="68">
        <v>316</v>
      </c>
      <c r="H226" s="63" t="s">
        <v>323</v>
      </c>
      <c r="I226" s="69">
        <v>217</v>
      </c>
      <c r="J226" s="68">
        <v>16</v>
      </c>
      <c r="K226" s="63" t="s">
        <v>323</v>
      </c>
      <c r="L226" s="69">
        <v>8</v>
      </c>
    </row>
    <row r="227" spans="1:12">
      <c r="A227" s="68">
        <v>4</v>
      </c>
      <c r="B227" s="63" t="s">
        <v>431</v>
      </c>
      <c r="C227" s="68">
        <v>12</v>
      </c>
      <c r="D227" s="68">
        <v>6</v>
      </c>
      <c r="E227" s="68">
        <v>1</v>
      </c>
      <c r="F227" s="68">
        <v>5</v>
      </c>
      <c r="G227" s="68">
        <v>276</v>
      </c>
      <c r="H227" s="63" t="s">
        <v>323</v>
      </c>
      <c r="I227" s="69">
        <v>241</v>
      </c>
      <c r="J227" s="68">
        <v>13</v>
      </c>
      <c r="K227" s="63" t="s">
        <v>323</v>
      </c>
      <c r="L227" s="69">
        <v>11</v>
      </c>
    </row>
    <row r="228" spans="1:12">
      <c r="A228" s="68">
        <v>5</v>
      </c>
      <c r="B228" s="63" t="s">
        <v>747</v>
      </c>
      <c r="C228" s="68">
        <v>11</v>
      </c>
      <c r="D228" s="68">
        <v>4</v>
      </c>
      <c r="E228" s="68">
        <v>0</v>
      </c>
      <c r="F228" s="68">
        <v>7</v>
      </c>
      <c r="G228" s="68">
        <v>246</v>
      </c>
      <c r="H228" s="63" t="s">
        <v>323</v>
      </c>
      <c r="I228" s="69">
        <v>298</v>
      </c>
      <c r="J228" s="68">
        <v>8</v>
      </c>
      <c r="K228" s="63" t="s">
        <v>323</v>
      </c>
      <c r="L228" s="69">
        <v>14</v>
      </c>
    </row>
    <row r="229" spans="1:12">
      <c r="A229" s="68">
        <v>6</v>
      </c>
      <c r="B229" s="63" t="s">
        <v>344</v>
      </c>
      <c r="C229" s="68">
        <v>11</v>
      </c>
      <c r="D229" s="68">
        <v>2</v>
      </c>
      <c r="E229" s="68">
        <v>1</v>
      </c>
      <c r="F229" s="68">
        <v>8</v>
      </c>
      <c r="G229" s="68">
        <v>227</v>
      </c>
      <c r="H229" s="63" t="s">
        <v>323</v>
      </c>
      <c r="I229" s="69">
        <v>268</v>
      </c>
      <c r="J229" s="68">
        <v>5</v>
      </c>
      <c r="K229" s="63" t="s">
        <v>323</v>
      </c>
      <c r="L229" s="69">
        <v>17</v>
      </c>
    </row>
    <row r="230" spans="1:12">
      <c r="A230" s="68">
        <v>7</v>
      </c>
      <c r="B230" s="63" t="s">
        <v>739</v>
      </c>
      <c r="C230" s="68">
        <v>12</v>
      </c>
      <c r="D230" s="68">
        <v>1</v>
      </c>
      <c r="E230" s="68">
        <v>0</v>
      </c>
      <c r="F230" s="68">
        <v>11</v>
      </c>
      <c r="G230" s="68">
        <v>189</v>
      </c>
      <c r="H230" s="63" t="s">
        <v>323</v>
      </c>
      <c r="I230" s="69">
        <v>466</v>
      </c>
      <c r="J230" s="68">
        <v>2</v>
      </c>
      <c r="K230" s="63" t="s">
        <v>323</v>
      </c>
      <c r="L230" s="69">
        <v>22</v>
      </c>
    </row>
    <row r="232" spans="1:12">
      <c r="A232" s="65" t="s">
        <v>801</v>
      </c>
    </row>
    <row r="233" spans="1:12">
      <c r="C233" s="66" t="s">
        <v>316</v>
      </c>
      <c r="D233" s="66" t="s">
        <v>317</v>
      </c>
      <c r="E233" s="66" t="s">
        <v>318</v>
      </c>
      <c r="F233" s="66" t="s">
        <v>319</v>
      </c>
      <c r="H233" s="67" t="s">
        <v>320</v>
      </c>
      <c r="K233" s="67" t="s">
        <v>321</v>
      </c>
    </row>
    <row r="234" spans="1:12">
      <c r="A234" s="68">
        <v>1</v>
      </c>
      <c r="B234" s="63" t="s">
        <v>802</v>
      </c>
      <c r="C234" s="68">
        <v>10</v>
      </c>
      <c r="D234" s="68">
        <v>9</v>
      </c>
      <c r="E234" s="68">
        <v>0</v>
      </c>
      <c r="F234" s="68">
        <v>1</v>
      </c>
      <c r="G234" s="68">
        <v>268</v>
      </c>
      <c r="H234" s="63" t="s">
        <v>323</v>
      </c>
      <c r="I234" s="69">
        <v>186</v>
      </c>
      <c r="J234" s="68">
        <v>18</v>
      </c>
      <c r="K234" s="63" t="s">
        <v>323</v>
      </c>
      <c r="L234" s="69">
        <v>2</v>
      </c>
    </row>
    <row r="235" spans="1:12">
      <c r="A235" s="68">
        <v>2</v>
      </c>
      <c r="B235" s="63" t="s">
        <v>741</v>
      </c>
      <c r="C235" s="68">
        <v>10</v>
      </c>
      <c r="D235" s="68">
        <v>7</v>
      </c>
      <c r="E235" s="68">
        <v>0</v>
      </c>
      <c r="F235" s="68">
        <v>3</v>
      </c>
      <c r="G235" s="68">
        <v>245</v>
      </c>
      <c r="H235" s="63" t="s">
        <v>323</v>
      </c>
      <c r="I235" s="69">
        <v>212</v>
      </c>
      <c r="J235" s="68">
        <v>14</v>
      </c>
      <c r="K235" s="63" t="s">
        <v>323</v>
      </c>
      <c r="L235" s="69">
        <v>6</v>
      </c>
    </row>
    <row r="236" spans="1:12">
      <c r="A236" s="68">
        <v>3</v>
      </c>
      <c r="B236" s="63" t="s">
        <v>382</v>
      </c>
      <c r="C236" s="68">
        <v>10</v>
      </c>
      <c r="D236" s="68">
        <v>5</v>
      </c>
      <c r="E236" s="68">
        <v>1</v>
      </c>
      <c r="F236" s="68">
        <v>4</v>
      </c>
      <c r="G236" s="68">
        <v>213</v>
      </c>
      <c r="H236" s="63" t="s">
        <v>323</v>
      </c>
      <c r="I236" s="69">
        <v>221</v>
      </c>
      <c r="J236" s="68">
        <v>11</v>
      </c>
      <c r="K236" s="63" t="s">
        <v>323</v>
      </c>
      <c r="L236" s="69">
        <v>9</v>
      </c>
    </row>
    <row r="237" spans="1:12">
      <c r="A237" s="68">
        <v>4</v>
      </c>
      <c r="B237" s="63" t="s">
        <v>758</v>
      </c>
      <c r="C237" s="68">
        <v>10</v>
      </c>
      <c r="D237" s="68">
        <v>4</v>
      </c>
      <c r="E237" s="68">
        <v>1</v>
      </c>
      <c r="F237" s="68">
        <v>5</v>
      </c>
      <c r="G237" s="68">
        <v>220</v>
      </c>
      <c r="H237" s="63" t="s">
        <v>323</v>
      </c>
      <c r="I237" s="69">
        <v>214</v>
      </c>
      <c r="J237" s="68">
        <v>9</v>
      </c>
      <c r="K237" s="63" t="s">
        <v>323</v>
      </c>
      <c r="L237" s="69">
        <v>11</v>
      </c>
    </row>
    <row r="238" spans="1:12">
      <c r="A238" s="68">
        <v>5</v>
      </c>
      <c r="B238" s="63" t="s">
        <v>487</v>
      </c>
      <c r="C238" s="68">
        <v>10</v>
      </c>
      <c r="D238" s="68">
        <v>3</v>
      </c>
      <c r="E238" s="68">
        <v>0</v>
      </c>
      <c r="F238" s="68">
        <v>7</v>
      </c>
      <c r="G238" s="68">
        <v>213</v>
      </c>
      <c r="H238" s="63" t="s">
        <v>323</v>
      </c>
      <c r="I238" s="69">
        <v>265</v>
      </c>
      <c r="J238" s="68">
        <v>6</v>
      </c>
      <c r="K238" s="63" t="s">
        <v>323</v>
      </c>
      <c r="L238" s="69">
        <v>14</v>
      </c>
    </row>
    <row r="239" spans="1:12">
      <c r="A239" s="68">
        <v>6</v>
      </c>
      <c r="B239" s="63" t="s">
        <v>770</v>
      </c>
      <c r="C239" s="68">
        <v>10</v>
      </c>
      <c r="D239" s="68">
        <v>1</v>
      </c>
      <c r="E239" s="68">
        <v>0</v>
      </c>
      <c r="F239" s="68">
        <v>9</v>
      </c>
      <c r="G239" s="68">
        <v>215</v>
      </c>
      <c r="H239" s="63" t="s">
        <v>323</v>
      </c>
      <c r="I239" s="69">
        <v>276</v>
      </c>
      <c r="J239" s="68">
        <v>2</v>
      </c>
      <c r="K239" s="63" t="s">
        <v>323</v>
      </c>
      <c r="L239" s="69">
        <v>18</v>
      </c>
    </row>
    <row r="241" spans="1:12">
      <c r="A241" s="65" t="s">
        <v>803</v>
      </c>
    </row>
    <row r="242" spans="1:12">
      <c r="C242" s="66" t="s">
        <v>316</v>
      </c>
      <c r="D242" s="66" t="s">
        <v>317</v>
      </c>
      <c r="E242" s="66" t="s">
        <v>318</v>
      </c>
      <c r="F242" s="66" t="s">
        <v>319</v>
      </c>
      <c r="H242" s="67" t="s">
        <v>320</v>
      </c>
      <c r="K242" s="67" t="s">
        <v>321</v>
      </c>
    </row>
    <row r="243" spans="1:12">
      <c r="A243" s="68">
        <v>1</v>
      </c>
      <c r="B243" s="63" t="s">
        <v>348</v>
      </c>
      <c r="C243" s="68">
        <v>8</v>
      </c>
      <c r="D243" s="68">
        <v>7</v>
      </c>
      <c r="E243" s="68">
        <v>0</v>
      </c>
      <c r="F243" s="68">
        <v>1</v>
      </c>
      <c r="G243" s="68">
        <v>228</v>
      </c>
      <c r="H243" s="63" t="s">
        <v>323</v>
      </c>
      <c r="I243" s="69">
        <v>100</v>
      </c>
      <c r="J243" s="68">
        <v>14</v>
      </c>
      <c r="K243" s="63" t="s">
        <v>323</v>
      </c>
      <c r="L243" s="69">
        <v>2</v>
      </c>
    </row>
    <row r="244" spans="1:12">
      <c r="A244" s="68">
        <v>2</v>
      </c>
      <c r="B244" s="63" t="s">
        <v>752</v>
      </c>
      <c r="C244" s="68">
        <v>8</v>
      </c>
      <c r="D244" s="68">
        <v>6</v>
      </c>
      <c r="E244" s="68">
        <v>0</v>
      </c>
      <c r="F244" s="68">
        <v>2</v>
      </c>
      <c r="G244" s="68">
        <v>215</v>
      </c>
      <c r="H244" s="63" t="s">
        <v>323</v>
      </c>
      <c r="I244" s="69">
        <v>121</v>
      </c>
      <c r="J244" s="68">
        <v>12</v>
      </c>
      <c r="K244" s="63" t="s">
        <v>323</v>
      </c>
      <c r="L244" s="69">
        <v>4</v>
      </c>
    </row>
    <row r="245" spans="1:12">
      <c r="A245" s="68">
        <v>3</v>
      </c>
      <c r="B245" s="63" t="s">
        <v>748</v>
      </c>
      <c r="C245" s="68">
        <v>8</v>
      </c>
      <c r="D245" s="68">
        <v>4</v>
      </c>
      <c r="E245" s="68">
        <v>0</v>
      </c>
      <c r="F245" s="68">
        <v>4</v>
      </c>
      <c r="G245" s="68">
        <v>153</v>
      </c>
      <c r="H245" s="63" t="s">
        <v>323</v>
      </c>
      <c r="I245" s="69">
        <v>176</v>
      </c>
      <c r="J245" s="68">
        <v>8</v>
      </c>
      <c r="K245" s="63" t="s">
        <v>323</v>
      </c>
      <c r="L245" s="69">
        <v>8</v>
      </c>
    </row>
    <row r="246" spans="1:12">
      <c r="A246" s="68">
        <v>4</v>
      </c>
      <c r="B246" s="63" t="s">
        <v>751</v>
      </c>
      <c r="C246" s="68">
        <v>8</v>
      </c>
      <c r="D246" s="68">
        <v>3</v>
      </c>
      <c r="E246" s="68">
        <v>0</v>
      </c>
      <c r="F246" s="68">
        <v>5</v>
      </c>
      <c r="G246" s="68">
        <v>114</v>
      </c>
      <c r="H246" s="63" t="s">
        <v>323</v>
      </c>
      <c r="I246" s="69">
        <v>173</v>
      </c>
      <c r="J246" s="68">
        <v>6</v>
      </c>
      <c r="K246" s="63" t="s">
        <v>323</v>
      </c>
      <c r="L246" s="69">
        <v>10</v>
      </c>
    </row>
    <row r="247" spans="1:12">
      <c r="A247" s="68">
        <v>5</v>
      </c>
      <c r="B247" s="63" t="s">
        <v>757</v>
      </c>
      <c r="C247" s="68">
        <v>8</v>
      </c>
      <c r="D247" s="68">
        <v>0</v>
      </c>
      <c r="E247" s="68">
        <v>0</v>
      </c>
      <c r="F247" s="68">
        <v>8</v>
      </c>
      <c r="G247" s="68">
        <v>90</v>
      </c>
      <c r="H247" s="63" t="s">
        <v>323</v>
      </c>
      <c r="I247" s="69">
        <v>230</v>
      </c>
      <c r="J247" s="68">
        <v>0</v>
      </c>
      <c r="K247" s="63" t="s">
        <v>323</v>
      </c>
      <c r="L247" s="69">
        <v>16</v>
      </c>
    </row>
    <row r="248" spans="1:12">
      <c r="A248" s="68">
        <v>6</v>
      </c>
      <c r="B248" s="63" t="s">
        <v>759</v>
      </c>
      <c r="C248" s="68">
        <v>0</v>
      </c>
      <c r="D248" s="68">
        <v>0</v>
      </c>
      <c r="E248" s="68">
        <v>0</v>
      </c>
      <c r="F248" s="68">
        <v>0</v>
      </c>
      <c r="G248" s="68">
        <v>0</v>
      </c>
      <c r="H248" s="63" t="s">
        <v>323</v>
      </c>
      <c r="I248" s="69">
        <v>0</v>
      </c>
      <c r="J248" s="68">
        <v>0</v>
      </c>
      <c r="K248" s="63" t="s">
        <v>323</v>
      </c>
      <c r="L248" s="69">
        <v>0</v>
      </c>
    </row>
    <row r="250" spans="1:12">
      <c r="A250" s="65" t="s">
        <v>722</v>
      </c>
    </row>
    <row r="251" spans="1:12">
      <c r="C251" s="66" t="s">
        <v>316</v>
      </c>
      <c r="D251" s="66" t="s">
        <v>317</v>
      </c>
      <c r="E251" s="66" t="s">
        <v>318</v>
      </c>
      <c r="F251" s="66" t="s">
        <v>319</v>
      </c>
      <c r="H251" s="67" t="s">
        <v>320</v>
      </c>
      <c r="K251" s="67" t="s">
        <v>321</v>
      </c>
    </row>
    <row r="252" spans="1:12">
      <c r="A252" s="68">
        <v>1</v>
      </c>
      <c r="B252" s="63" t="s">
        <v>431</v>
      </c>
      <c r="C252" s="68">
        <v>10</v>
      </c>
      <c r="D252" s="68">
        <v>9</v>
      </c>
      <c r="E252" s="68">
        <v>0</v>
      </c>
      <c r="F252" s="68">
        <v>1</v>
      </c>
      <c r="G252" s="68">
        <v>356</v>
      </c>
      <c r="H252" s="63" t="s">
        <v>323</v>
      </c>
      <c r="I252" s="69">
        <v>247</v>
      </c>
      <c r="J252" s="68">
        <v>18</v>
      </c>
      <c r="K252" s="63" t="s">
        <v>323</v>
      </c>
      <c r="L252" s="69">
        <v>2</v>
      </c>
    </row>
    <row r="253" spans="1:12">
      <c r="A253" s="68">
        <v>2</v>
      </c>
      <c r="B253" s="63" t="s">
        <v>464</v>
      </c>
      <c r="C253" s="68">
        <v>10</v>
      </c>
      <c r="D253" s="68">
        <v>6</v>
      </c>
      <c r="E253" s="68">
        <v>0</v>
      </c>
      <c r="F253" s="68">
        <v>4</v>
      </c>
      <c r="G253" s="68">
        <v>219</v>
      </c>
      <c r="H253" s="63" t="s">
        <v>323</v>
      </c>
      <c r="I253" s="69">
        <v>195</v>
      </c>
      <c r="J253" s="68">
        <v>12</v>
      </c>
      <c r="K253" s="63" t="s">
        <v>323</v>
      </c>
      <c r="L253" s="69">
        <v>8</v>
      </c>
    </row>
    <row r="254" spans="1:12">
      <c r="A254" s="68">
        <v>3</v>
      </c>
      <c r="B254" s="63" t="s">
        <v>747</v>
      </c>
      <c r="C254" s="68">
        <v>10</v>
      </c>
      <c r="D254" s="68">
        <v>5</v>
      </c>
      <c r="E254" s="68">
        <v>0</v>
      </c>
      <c r="F254" s="68">
        <v>5</v>
      </c>
      <c r="G254" s="68">
        <v>239</v>
      </c>
      <c r="H254" s="63" t="s">
        <v>323</v>
      </c>
      <c r="I254" s="69">
        <v>253</v>
      </c>
      <c r="J254" s="68">
        <v>10</v>
      </c>
      <c r="K254" s="63" t="s">
        <v>323</v>
      </c>
      <c r="L254" s="69">
        <v>10</v>
      </c>
    </row>
    <row r="255" spans="1:12">
      <c r="A255" s="68">
        <v>4</v>
      </c>
      <c r="B255" s="63" t="s">
        <v>487</v>
      </c>
      <c r="C255" s="68">
        <v>10</v>
      </c>
      <c r="D255" s="68">
        <v>4</v>
      </c>
      <c r="E255" s="68">
        <v>1</v>
      </c>
      <c r="F255" s="68">
        <v>5</v>
      </c>
      <c r="G255" s="68">
        <v>264</v>
      </c>
      <c r="H255" s="63" t="s">
        <v>323</v>
      </c>
      <c r="I255" s="69">
        <v>280</v>
      </c>
      <c r="J255" s="68">
        <v>9</v>
      </c>
      <c r="K255" s="63" t="s">
        <v>323</v>
      </c>
      <c r="L255" s="69">
        <v>11</v>
      </c>
    </row>
    <row r="256" spans="1:12">
      <c r="A256" s="68">
        <v>5</v>
      </c>
      <c r="B256" s="63" t="s">
        <v>796</v>
      </c>
      <c r="C256" s="68">
        <v>10</v>
      </c>
      <c r="D256" s="68">
        <v>4</v>
      </c>
      <c r="E256" s="68">
        <v>0</v>
      </c>
      <c r="F256" s="68">
        <v>6</v>
      </c>
      <c r="G256" s="68">
        <v>270</v>
      </c>
      <c r="H256" s="63" t="s">
        <v>323</v>
      </c>
      <c r="I256" s="69">
        <v>308</v>
      </c>
      <c r="J256" s="68">
        <v>8</v>
      </c>
      <c r="K256" s="63" t="s">
        <v>323</v>
      </c>
      <c r="L256" s="69">
        <v>12</v>
      </c>
    </row>
    <row r="257" spans="1:12">
      <c r="A257" s="68">
        <v>6</v>
      </c>
      <c r="B257" s="63" t="s">
        <v>339</v>
      </c>
      <c r="C257" s="68">
        <v>10</v>
      </c>
      <c r="D257" s="68">
        <v>1</v>
      </c>
      <c r="E257" s="68">
        <v>1</v>
      </c>
      <c r="F257" s="68">
        <v>8</v>
      </c>
      <c r="G257" s="68">
        <v>254</v>
      </c>
      <c r="H257" s="63" t="s">
        <v>323</v>
      </c>
      <c r="I257" s="69">
        <v>319</v>
      </c>
      <c r="J257" s="68">
        <v>3</v>
      </c>
      <c r="K257" s="63" t="s">
        <v>323</v>
      </c>
      <c r="L257" s="69">
        <v>17</v>
      </c>
    </row>
    <row r="259" spans="1:12">
      <c r="A259" s="65" t="s">
        <v>723</v>
      </c>
    </row>
    <row r="260" spans="1:12">
      <c r="C260" s="66" t="s">
        <v>316</v>
      </c>
      <c r="D260" s="66" t="s">
        <v>317</v>
      </c>
      <c r="E260" s="66" t="s">
        <v>318</v>
      </c>
      <c r="F260" s="66" t="s">
        <v>319</v>
      </c>
      <c r="H260" s="67" t="s">
        <v>320</v>
      </c>
      <c r="K260" s="67" t="s">
        <v>321</v>
      </c>
    </row>
    <row r="261" spans="1:12">
      <c r="A261" s="68">
        <v>1</v>
      </c>
      <c r="B261" s="63" t="s">
        <v>377</v>
      </c>
      <c r="C261" s="68">
        <v>12</v>
      </c>
      <c r="D261" s="68">
        <v>11</v>
      </c>
      <c r="E261" s="68">
        <v>1</v>
      </c>
      <c r="F261" s="68">
        <v>0</v>
      </c>
      <c r="G261" s="68">
        <v>386</v>
      </c>
      <c r="H261" s="63" t="s">
        <v>323</v>
      </c>
      <c r="I261" s="69">
        <v>225</v>
      </c>
      <c r="J261" s="68">
        <v>23</v>
      </c>
      <c r="K261" s="63" t="s">
        <v>323</v>
      </c>
      <c r="L261" s="69">
        <v>1</v>
      </c>
    </row>
    <row r="262" spans="1:12">
      <c r="A262" s="68">
        <v>2</v>
      </c>
      <c r="B262" s="63" t="s">
        <v>756</v>
      </c>
      <c r="C262" s="68">
        <v>12</v>
      </c>
      <c r="D262" s="68">
        <v>8</v>
      </c>
      <c r="E262" s="68">
        <v>1</v>
      </c>
      <c r="F262" s="68">
        <v>3</v>
      </c>
      <c r="G262" s="68">
        <v>346</v>
      </c>
      <c r="H262" s="63" t="s">
        <v>323</v>
      </c>
      <c r="I262" s="69">
        <v>239</v>
      </c>
      <c r="J262" s="68">
        <v>17</v>
      </c>
      <c r="K262" s="63" t="s">
        <v>323</v>
      </c>
      <c r="L262" s="69">
        <v>7</v>
      </c>
    </row>
    <row r="263" spans="1:12">
      <c r="A263" s="68">
        <v>3</v>
      </c>
      <c r="B263" s="63" t="s">
        <v>384</v>
      </c>
      <c r="C263" s="68">
        <v>12</v>
      </c>
      <c r="D263" s="68">
        <v>6</v>
      </c>
      <c r="E263" s="68">
        <v>1</v>
      </c>
      <c r="F263" s="68">
        <v>5</v>
      </c>
      <c r="G263" s="68">
        <v>305</v>
      </c>
      <c r="H263" s="63" t="s">
        <v>323</v>
      </c>
      <c r="I263" s="69">
        <v>271</v>
      </c>
      <c r="J263" s="68">
        <v>13</v>
      </c>
      <c r="K263" s="63" t="s">
        <v>323</v>
      </c>
      <c r="L263" s="69">
        <v>11</v>
      </c>
    </row>
    <row r="264" spans="1:12">
      <c r="A264" s="68">
        <v>4</v>
      </c>
      <c r="B264" s="63" t="s">
        <v>770</v>
      </c>
      <c r="C264" s="68">
        <v>12</v>
      </c>
      <c r="D264" s="68">
        <v>3</v>
      </c>
      <c r="E264" s="68">
        <v>1</v>
      </c>
      <c r="F264" s="68">
        <v>8</v>
      </c>
      <c r="G264" s="68">
        <v>262</v>
      </c>
      <c r="H264" s="63" t="s">
        <v>323</v>
      </c>
      <c r="I264" s="69">
        <v>293</v>
      </c>
      <c r="J264" s="68">
        <v>7</v>
      </c>
      <c r="K264" s="63" t="s">
        <v>323</v>
      </c>
      <c r="L264" s="69">
        <v>17</v>
      </c>
    </row>
    <row r="265" spans="1:12">
      <c r="A265" s="68">
        <v>5</v>
      </c>
      <c r="B265" s="63" t="s">
        <v>739</v>
      </c>
      <c r="C265" s="68">
        <v>12</v>
      </c>
      <c r="D265" s="68">
        <v>0</v>
      </c>
      <c r="E265" s="68">
        <v>0</v>
      </c>
      <c r="F265" s="68">
        <v>12</v>
      </c>
      <c r="G265" s="68">
        <v>161</v>
      </c>
      <c r="H265" s="63" t="s">
        <v>323</v>
      </c>
      <c r="I265" s="69">
        <v>432</v>
      </c>
      <c r="J265" s="68">
        <v>0</v>
      </c>
      <c r="K265" s="63" t="s">
        <v>323</v>
      </c>
      <c r="L265" s="69">
        <v>24</v>
      </c>
    </row>
    <row r="267" spans="1:12">
      <c r="A267" s="65" t="s">
        <v>640</v>
      </c>
    </row>
    <row r="268" spans="1:12">
      <c r="C268" s="66" t="s">
        <v>316</v>
      </c>
      <c r="D268" s="66" t="s">
        <v>317</v>
      </c>
      <c r="E268" s="66" t="s">
        <v>318</v>
      </c>
      <c r="F268" s="66" t="s">
        <v>319</v>
      </c>
      <c r="H268" s="67" t="s">
        <v>320</v>
      </c>
      <c r="K268" s="67" t="s">
        <v>321</v>
      </c>
    </row>
    <row r="269" spans="1:12">
      <c r="A269" s="68">
        <v>1</v>
      </c>
      <c r="B269" s="63" t="s">
        <v>738</v>
      </c>
      <c r="C269" s="68">
        <v>14</v>
      </c>
      <c r="D269" s="68">
        <v>12</v>
      </c>
      <c r="E269" s="68">
        <v>1</v>
      </c>
      <c r="F269" s="68">
        <v>1</v>
      </c>
      <c r="G269" s="68">
        <v>322</v>
      </c>
      <c r="H269" s="63" t="s">
        <v>323</v>
      </c>
      <c r="I269" s="69">
        <v>225</v>
      </c>
      <c r="J269" s="68">
        <v>25</v>
      </c>
      <c r="K269" s="63" t="s">
        <v>323</v>
      </c>
      <c r="L269" s="69">
        <v>3</v>
      </c>
    </row>
    <row r="270" spans="1:12">
      <c r="A270" s="68">
        <v>2</v>
      </c>
      <c r="B270" s="63" t="s">
        <v>796</v>
      </c>
      <c r="C270" s="68">
        <v>14</v>
      </c>
      <c r="D270" s="68">
        <v>11</v>
      </c>
      <c r="E270" s="68">
        <v>2</v>
      </c>
      <c r="F270" s="68">
        <v>1</v>
      </c>
      <c r="G270" s="68">
        <v>383</v>
      </c>
      <c r="H270" s="63" t="s">
        <v>323</v>
      </c>
      <c r="I270" s="69">
        <v>242</v>
      </c>
      <c r="J270" s="68">
        <v>24</v>
      </c>
      <c r="K270" s="63" t="s">
        <v>323</v>
      </c>
      <c r="L270" s="69">
        <v>4</v>
      </c>
    </row>
    <row r="271" spans="1:12">
      <c r="A271" s="68">
        <v>3</v>
      </c>
      <c r="B271" s="63" t="s">
        <v>344</v>
      </c>
      <c r="C271" s="68">
        <v>13</v>
      </c>
      <c r="D271" s="68">
        <v>8</v>
      </c>
      <c r="E271" s="68">
        <v>0</v>
      </c>
      <c r="F271" s="68">
        <v>5</v>
      </c>
      <c r="G271" s="68">
        <v>291</v>
      </c>
      <c r="H271" s="63" t="s">
        <v>323</v>
      </c>
      <c r="I271" s="69">
        <v>251</v>
      </c>
      <c r="J271" s="68">
        <v>16</v>
      </c>
      <c r="K271" s="63" t="s">
        <v>323</v>
      </c>
      <c r="L271" s="69">
        <v>10</v>
      </c>
    </row>
    <row r="272" spans="1:12">
      <c r="A272" s="68">
        <v>4</v>
      </c>
      <c r="B272" s="63" t="s">
        <v>747</v>
      </c>
      <c r="C272" s="68">
        <v>14</v>
      </c>
      <c r="D272" s="68">
        <v>7</v>
      </c>
      <c r="E272" s="68">
        <v>1</v>
      </c>
      <c r="F272" s="68">
        <v>6</v>
      </c>
      <c r="G272" s="68">
        <v>297</v>
      </c>
      <c r="H272" s="63" t="s">
        <v>323</v>
      </c>
      <c r="I272" s="69">
        <v>296</v>
      </c>
      <c r="J272" s="68">
        <v>15</v>
      </c>
      <c r="K272" s="63" t="s">
        <v>323</v>
      </c>
      <c r="L272" s="69">
        <v>13</v>
      </c>
    </row>
    <row r="273" spans="1:12">
      <c r="A273" s="68">
        <v>5</v>
      </c>
      <c r="B273" s="63" t="s">
        <v>464</v>
      </c>
      <c r="C273" s="68">
        <v>13</v>
      </c>
      <c r="D273" s="68">
        <v>7</v>
      </c>
      <c r="E273" s="68">
        <v>0</v>
      </c>
      <c r="F273" s="68">
        <v>6</v>
      </c>
      <c r="G273" s="68">
        <v>324</v>
      </c>
      <c r="H273" s="63" t="s">
        <v>323</v>
      </c>
      <c r="I273" s="69">
        <v>243</v>
      </c>
      <c r="J273" s="68">
        <v>14</v>
      </c>
      <c r="K273" s="63" t="s">
        <v>323</v>
      </c>
      <c r="L273" s="69">
        <v>12</v>
      </c>
    </row>
    <row r="274" spans="1:12">
      <c r="A274" s="68">
        <v>6</v>
      </c>
      <c r="B274" s="63" t="s">
        <v>431</v>
      </c>
      <c r="C274" s="68">
        <v>14</v>
      </c>
      <c r="D274" s="68">
        <v>5</v>
      </c>
      <c r="E274" s="68">
        <v>0</v>
      </c>
      <c r="F274" s="68">
        <v>9</v>
      </c>
      <c r="G274" s="68">
        <v>301</v>
      </c>
      <c r="H274" s="63" t="s">
        <v>323</v>
      </c>
      <c r="I274" s="69">
        <v>362</v>
      </c>
      <c r="J274" s="68">
        <v>10</v>
      </c>
      <c r="K274" s="63" t="s">
        <v>323</v>
      </c>
      <c r="L274" s="69">
        <v>18</v>
      </c>
    </row>
    <row r="275" spans="1:12">
      <c r="A275" s="68">
        <v>7</v>
      </c>
      <c r="B275" s="63" t="s">
        <v>377</v>
      </c>
      <c r="C275" s="68">
        <v>14</v>
      </c>
      <c r="D275" s="68">
        <v>3</v>
      </c>
      <c r="E275" s="68">
        <v>0</v>
      </c>
      <c r="F275" s="68">
        <v>11</v>
      </c>
      <c r="G275" s="68">
        <v>262</v>
      </c>
      <c r="H275" s="63" t="s">
        <v>323</v>
      </c>
      <c r="I275" s="69">
        <v>334</v>
      </c>
      <c r="J275" s="68">
        <v>6</v>
      </c>
      <c r="K275" s="63" t="s">
        <v>323</v>
      </c>
      <c r="L275" s="69">
        <v>22</v>
      </c>
    </row>
    <row r="276" spans="1:12">
      <c r="A276" s="68">
        <v>8</v>
      </c>
      <c r="B276" s="63" t="s">
        <v>770</v>
      </c>
      <c r="C276" s="68">
        <v>14</v>
      </c>
      <c r="D276" s="68">
        <v>0</v>
      </c>
      <c r="E276" s="68">
        <v>0</v>
      </c>
      <c r="F276" s="68">
        <v>14</v>
      </c>
      <c r="G276" s="68">
        <v>171</v>
      </c>
      <c r="H276" s="63" t="s">
        <v>323</v>
      </c>
      <c r="I276" s="69">
        <v>398</v>
      </c>
      <c r="J276" s="68">
        <v>0</v>
      </c>
      <c r="K276" s="63" t="s">
        <v>323</v>
      </c>
      <c r="L276" s="69">
        <v>28</v>
      </c>
    </row>
    <row r="278" spans="1:12">
      <c r="A278" s="65" t="s">
        <v>641</v>
      </c>
    </row>
    <row r="279" spans="1:12">
      <c r="C279" s="66" t="s">
        <v>316</v>
      </c>
      <c r="D279" s="66" t="s">
        <v>317</v>
      </c>
      <c r="E279" s="66" t="s">
        <v>318</v>
      </c>
      <c r="F279" s="66" t="s">
        <v>319</v>
      </c>
      <c r="H279" s="67" t="s">
        <v>320</v>
      </c>
      <c r="K279" s="67" t="s">
        <v>321</v>
      </c>
    </row>
    <row r="280" spans="1:12">
      <c r="A280" s="68">
        <v>1</v>
      </c>
      <c r="B280" s="63" t="s">
        <v>734</v>
      </c>
      <c r="C280" s="68">
        <v>12</v>
      </c>
      <c r="D280" s="68">
        <v>12</v>
      </c>
      <c r="E280" s="68">
        <v>0</v>
      </c>
      <c r="F280" s="68">
        <v>0</v>
      </c>
      <c r="G280" s="68">
        <v>307</v>
      </c>
      <c r="H280" s="63" t="s">
        <v>323</v>
      </c>
      <c r="I280" s="69">
        <v>161</v>
      </c>
      <c r="J280" s="68">
        <v>24</v>
      </c>
      <c r="K280" s="63" t="s">
        <v>323</v>
      </c>
      <c r="L280" s="69">
        <v>0</v>
      </c>
    </row>
    <row r="281" spans="1:12">
      <c r="A281" s="68">
        <v>2</v>
      </c>
      <c r="B281" s="63" t="s">
        <v>384</v>
      </c>
      <c r="C281" s="68">
        <v>12</v>
      </c>
      <c r="D281" s="68">
        <v>8</v>
      </c>
      <c r="E281" s="68">
        <v>0</v>
      </c>
      <c r="F281" s="68">
        <v>4</v>
      </c>
      <c r="G281" s="68">
        <v>217</v>
      </c>
      <c r="H281" s="63" t="s">
        <v>323</v>
      </c>
      <c r="I281" s="69">
        <v>168</v>
      </c>
      <c r="J281" s="68">
        <v>16</v>
      </c>
      <c r="K281" s="63" t="s">
        <v>323</v>
      </c>
      <c r="L281" s="69">
        <v>8</v>
      </c>
    </row>
    <row r="282" spans="1:12">
      <c r="A282" s="68">
        <v>3</v>
      </c>
      <c r="B282" s="63" t="s">
        <v>741</v>
      </c>
      <c r="C282" s="68">
        <v>12</v>
      </c>
      <c r="D282" s="68">
        <v>8</v>
      </c>
      <c r="E282" s="68">
        <v>0</v>
      </c>
      <c r="F282" s="68">
        <v>4</v>
      </c>
      <c r="G282" s="68">
        <v>238</v>
      </c>
      <c r="H282" s="63" t="s">
        <v>323</v>
      </c>
      <c r="I282" s="69">
        <v>220</v>
      </c>
      <c r="J282" s="68">
        <v>16</v>
      </c>
      <c r="K282" s="63" t="s">
        <v>323</v>
      </c>
      <c r="L282" s="69">
        <v>8</v>
      </c>
    </row>
    <row r="283" spans="1:12">
      <c r="A283" s="68">
        <v>4</v>
      </c>
      <c r="B283" s="63" t="s">
        <v>348</v>
      </c>
      <c r="C283" s="68">
        <v>12</v>
      </c>
      <c r="D283" s="68">
        <v>5</v>
      </c>
      <c r="E283" s="68">
        <v>1</v>
      </c>
      <c r="F283" s="68">
        <v>6</v>
      </c>
      <c r="G283" s="68">
        <v>253</v>
      </c>
      <c r="H283" s="63" t="s">
        <v>323</v>
      </c>
      <c r="I283" s="69">
        <v>252</v>
      </c>
      <c r="J283" s="68">
        <v>11</v>
      </c>
      <c r="K283" s="63" t="s">
        <v>323</v>
      </c>
      <c r="L283" s="69">
        <v>13</v>
      </c>
    </row>
    <row r="284" spans="1:12">
      <c r="A284" s="68">
        <v>5</v>
      </c>
      <c r="B284" s="63" t="s">
        <v>756</v>
      </c>
      <c r="C284" s="68">
        <v>12</v>
      </c>
      <c r="D284" s="68">
        <v>3</v>
      </c>
      <c r="E284" s="68">
        <v>2</v>
      </c>
      <c r="F284" s="68">
        <v>7</v>
      </c>
      <c r="G284" s="68">
        <v>228</v>
      </c>
      <c r="H284" s="63" t="s">
        <v>323</v>
      </c>
      <c r="I284" s="69">
        <v>280</v>
      </c>
      <c r="J284" s="68">
        <v>8</v>
      </c>
      <c r="K284" s="63" t="s">
        <v>323</v>
      </c>
      <c r="L284" s="69">
        <v>16</v>
      </c>
    </row>
    <row r="285" spans="1:12">
      <c r="A285" s="68">
        <v>6</v>
      </c>
      <c r="B285" s="63" t="s">
        <v>766</v>
      </c>
      <c r="C285" s="68">
        <v>12</v>
      </c>
      <c r="D285" s="68">
        <v>3</v>
      </c>
      <c r="E285" s="68">
        <v>1</v>
      </c>
      <c r="F285" s="68">
        <v>8</v>
      </c>
      <c r="G285" s="68">
        <v>203</v>
      </c>
      <c r="H285" s="63" t="s">
        <v>323</v>
      </c>
      <c r="I285" s="69">
        <v>247</v>
      </c>
      <c r="J285" s="68">
        <v>7</v>
      </c>
      <c r="K285" s="63" t="s">
        <v>323</v>
      </c>
      <c r="L285" s="69">
        <v>17</v>
      </c>
    </row>
    <row r="286" spans="1:12">
      <c r="A286" s="68">
        <v>7</v>
      </c>
      <c r="B286" s="63" t="s">
        <v>444</v>
      </c>
      <c r="C286" s="68">
        <v>12</v>
      </c>
      <c r="D286" s="68">
        <v>1</v>
      </c>
      <c r="E286" s="68">
        <v>0</v>
      </c>
      <c r="F286" s="68">
        <v>11</v>
      </c>
      <c r="G286" s="68">
        <v>178</v>
      </c>
      <c r="H286" s="63" t="s">
        <v>323</v>
      </c>
      <c r="I286" s="69">
        <v>296</v>
      </c>
      <c r="J286" s="68">
        <v>2</v>
      </c>
      <c r="K286" s="63" t="s">
        <v>323</v>
      </c>
      <c r="L286" s="69">
        <v>22</v>
      </c>
    </row>
    <row r="288" spans="1:12">
      <c r="A288" s="65" t="s">
        <v>642</v>
      </c>
    </row>
    <row r="289" spans="1:12">
      <c r="C289" s="66" t="s">
        <v>316</v>
      </c>
      <c r="D289" s="66" t="s">
        <v>317</v>
      </c>
      <c r="E289" s="66" t="s">
        <v>318</v>
      </c>
      <c r="F289" s="66" t="s">
        <v>319</v>
      </c>
      <c r="H289" s="67" t="s">
        <v>320</v>
      </c>
      <c r="K289" s="67" t="s">
        <v>321</v>
      </c>
    </row>
    <row r="290" spans="1:12">
      <c r="A290" s="68">
        <v>1</v>
      </c>
      <c r="B290" s="63" t="s">
        <v>339</v>
      </c>
      <c r="C290" s="68">
        <v>12</v>
      </c>
      <c r="D290" s="68">
        <v>11</v>
      </c>
      <c r="E290" s="68">
        <v>0</v>
      </c>
      <c r="F290" s="68">
        <v>1</v>
      </c>
      <c r="G290" s="68">
        <v>449</v>
      </c>
      <c r="H290" s="63" t="s">
        <v>323</v>
      </c>
      <c r="I290" s="69">
        <v>252</v>
      </c>
      <c r="J290" s="68">
        <v>22</v>
      </c>
      <c r="K290" s="63" t="s">
        <v>323</v>
      </c>
      <c r="L290" s="69">
        <v>2</v>
      </c>
    </row>
    <row r="291" spans="1:12">
      <c r="A291" s="68">
        <v>2</v>
      </c>
      <c r="B291" s="63" t="s">
        <v>796</v>
      </c>
      <c r="C291" s="68">
        <v>12</v>
      </c>
      <c r="D291" s="68">
        <v>8</v>
      </c>
      <c r="E291" s="68">
        <v>1</v>
      </c>
      <c r="F291" s="68">
        <v>3</v>
      </c>
      <c r="G291" s="68">
        <v>339</v>
      </c>
      <c r="H291" s="63" t="s">
        <v>323</v>
      </c>
      <c r="I291" s="69">
        <v>249</v>
      </c>
      <c r="J291" s="68">
        <v>17</v>
      </c>
      <c r="K291" s="63" t="s">
        <v>323</v>
      </c>
      <c r="L291" s="69">
        <v>7</v>
      </c>
    </row>
    <row r="292" spans="1:12">
      <c r="A292" s="68">
        <v>3</v>
      </c>
      <c r="B292" s="63" t="s">
        <v>738</v>
      </c>
      <c r="C292" s="68">
        <v>12</v>
      </c>
      <c r="D292" s="68">
        <v>7</v>
      </c>
      <c r="E292" s="68">
        <v>1</v>
      </c>
      <c r="F292" s="68">
        <v>4</v>
      </c>
      <c r="G292" s="68">
        <v>324</v>
      </c>
      <c r="H292" s="63" t="s">
        <v>323</v>
      </c>
      <c r="I292" s="69">
        <v>277</v>
      </c>
      <c r="J292" s="68">
        <v>15</v>
      </c>
      <c r="K292" s="63" t="s">
        <v>323</v>
      </c>
      <c r="L292" s="69">
        <v>9</v>
      </c>
    </row>
    <row r="293" spans="1:12">
      <c r="A293" s="68">
        <v>4</v>
      </c>
      <c r="B293" s="63" t="s">
        <v>481</v>
      </c>
      <c r="C293" s="68">
        <v>11</v>
      </c>
      <c r="D293" s="68">
        <v>6</v>
      </c>
      <c r="E293" s="68">
        <v>0</v>
      </c>
      <c r="F293" s="68">
        <v>5</v>
      </c>
      <c r="G293" s="68">
        <v>330</v>
      </c>
      <c r="H293" s="63" t="s">
        <v>323</v>
      </c>
      <c r="I293" s="69">
        <v>324</v>
      </c>
      <c r="J293" s="68">
        <v>12</v>
      </c>
      <c r="K293" s="63" t="s">
        <v>323</v>
      </c>
      <c r="L293" s="69">
        <v>10</v>
      </c>
    </row>
    <row r="294" spans="1:12">
      <c r="A294" s="68">
        <v>5</v>
      </c>
      <c r="B294" s="63" t="s">
        <v>377</v>
      </c>
      <c r="C294" s="68">
        <v>12</v>
      </c>
      <c r="D294" s="68">
        <v>4</v>
      </c>
      <c r="E294" s="68">
        <v>0</v>
      </c>
      <c r="F294" s="68">
        <v>8</v>
      </c>
      <c r="G294" s="68">
        <v>264</v>
      </c>
      <c r="H294" s="63" t="s">
        <v>323</v>
      </c>
      <c r="I294" s="69">
        <v>284</v>
      </c>
      <c r="J294" s="68">
        <v>8</v>
      </c>
      <c r="K294" s="63" t="s">
        <v>323</v>
      </c>
      <c r="L294" s="69">
        <v>16</v>
      </c>
    </row>
    <row r="295" spans="1:12">
      <c r="A295" s="68">
        <v>6</v>
      </c>
      <c r="B295" s="63" t="s">
        <v>747</v>
      </c>
      <c r="C295" s="68">
        <v>10</v>
      </c>
      <c r="D295" s="68">
        <v>3</v>
      </c>
      <c r="E295" s="68">
        <v>0</v>
      </c>
      <c r="F295" s="68">
        <v>7</v>
      </c>
      <c r="G295" s="68">
        <v>211</v>
      </c>
      <c r="H295" s="63" t="s">
        <v>323</v>
      </c>
      <c r="I295" s="69">
        <v>262</v>
      </c>
      <c r="J295" s="68">
        <v>6</v>
      </c>
      <c r="K295" s="63" t="s">
        <v>323</v>
      </c>
      <c r="L295" s="69">
        <v>14</v>
      </c>
    </row>
    <row r="296" spans="1:12">
      <c r="A296" s="68">
        <v>7</v>
      </c>
      <c r="B296" s="63" t="s">
        <v>383</v>
      </c>
      <c r="C296" s="68">
        <v>11</v>
      </c>
      <c r="D296" s="68">
        <v>0</v>
      </c>
      <c r="E296" s="68">
        <v>0</v>
      </c>
      <c r="F296" s="68">
        <v>11</v>
      </c>
      <c r="G296" s="68">
        <v>201</v>
      </c>
      <c r="H296" s="63" t="s">
        <v>323</v>
      </c>
      <c r="I296" s="69">
        <v>470</v>
      </c>
      <c r="J296" s="68">
        <v>0</v>
      </c>
      <c r="K296" s="63" t="s">
        <v>323</v>
      </c>
      <c r="L296" s="69">
        <v>22</v>
      </c>
    </row>
    <row r="298" spans="1:12">
      <c r="A298" s="65" t="s">
        <v>643</v>
      </c>
    </row>
    <row r="299" spans="1:12">
      <c r="C299" s="66" t="s">
        <v>316</v>
      </c>
      <c r="D299" s="66" t="s">
        <v>317</v>
      </c>
      <c r="E299" s="66" t="s">
        <v>318</v>
      </c>
      <c r="F299" s="66" t="s">
        <v>319</v>
      </c>
      <c r="H299" s="67" t="s">
        <v>320</v>
      </c>
      <c r="K299" s="67" t="s">
        <v>321</v>
      </c>
    </row>
    <row r="300" spans="1:12">
      <c r="A300" s="68">
        <v>1</v>
      </c>
      <c r="B300" s="63" t="s">
        <v>487</v>
      </c>
      <c r="C300" s="68">
        <v>12</v>
      </c>
      <c r="D300" s="68">
        <v>11</v>
      </c>
      <c r="E300" s="68">
        <v>0</v>
      </c>
      <c r="F300" s="68">
        <v>1</v>
      </c>
      <c r="G300" s="68">
        <v>332</v>
      </c>
      <c r="H300" s="63" t="s">
        <v>323</v>
      </c>
      <c r="I300" s="69">
        <v>202</v>
      </c>
      <c r="J300" s="68">
        <v>22</v>
      </c>
      <c r="K300" s="63" t="s">
        <v>323</v>
      </c>
      <c r="L300" s="69">
        <v>2</v>
      </c>
    </row>
    <row r="301" spans="1:12">
      <c r="A301" s="68">
        <v>2</v>
      </c>
      <c r="B301" s="63" t="s">
        <v>382</v>
      </c>
      <c r="C301" s="68">
        <v>12</v>
      </c>
      <c r="D301" s="68">
        <v>11</v>
      </c>
      <c r="E301" s="68">
        <v>0</v>
      </c>
      <c r="F301" s="68">
        <v>1</v>
      </c>
      <c r="G301" s="68">
        <v>375</v>
      </c>
      <c r="H301" s="63" t="s">
        <v>323</v>
      </c>
      <c r="I301" s="69">
        <v>243</v>
      </c>
      <c r="J301" s="68">
        <v>22</v>
      </c>
      <c r="K301" s="63" t="s">
        <v>323</v>
      </c>
      <c r="L301" s="69">
        <v>2</v>
      </c>
    </row>
    <row r="302" spans="1:12">
      <c r="A302" s="68">
        <v>3</v>
      </c>
      <c r="B302" s="63" t="s">
        <v>770</v>
      </c>
      <c r="C302" s="68">
        <v>12</v>
      </c>
      <c r="D302" s="68">
        <v>5</v>
      </c>
      <c r="E302" s="68">
        <v>2</v>
      </c>
      <c r="F302" s="68">
        <v>5</v>
      </c>
      <c r="G302" s="68">
        <v>233</v>
      </c>
      <c r="H302" s="63" t="s">
        <v>323</v>
      </c>
      <c r="I302" s="69">
        <v>253</v>
      </c>
      <c r="J302" s="68">
        <v>12</v>
      </c>
      <c r="K302" s="63" t="s">
        <v>323</v>
      </c>
      <c r="L302" s="69">
        <v>12</v>
      </c>
    </row>
    <row r="303" spans="1:12">
      <c r="A303" s="68">
        <v>4</v>
      </c>
      <c r="B303" s="63" t="s">
        <v>344</v>
      </c>
      <c r="C303" s="68">
        <v>12</v>
      </c>
      <c r="D303" s="68">
        <v>5</v>
      </c>
      <c r="E303" s="68">
        <v>1</v>
      </c>
      <c r="F303" s="68">
        <v>6</v>
      </c>
      <c r="G303" s="68">
        <v>271</v>
      </c>
      <c r="H303" s="63" t="s">
        <v>323</v>
      </c>
      <c r="I303" s="69">
        <v>288</v>
      </c>
      <c r="J303" s="68">
        <v>11</v>
      </c>
      <c r="K303" s="63" t="s">
        <v>323</v>
      </c>
      <c r="L303" s="69">
        <v>13</v>
      </c>
    </row>
    <row r="304" spans="1:12">
      <c r="A304" s="68">
        <v>5</v>
      </c>
      <c r="B304" s="63" t="s">
        <v>751</v>
      </c>
      <c r="C304" s="68">
        <v>12</v>
      </c>
      <c r="D304" s="68">
        <v>4</v>
      </c>
      <c r="E304" s="68">
        <v>1</v>
      </c>
      <c r="F304" s="68">
        <v>7</v>
      </c>
      <c r="G304" s="68">
        <v>204</v>
      </c>
      <c r="H304" s="63" t="s">
        <v>323</v>
      </c>
      <c r="I304" s="69">
        <v>262</v>
      </c>
      <c r="J304" s="68">
        <v>9</v>
      </c>
      <c r="K304" s="63" t="s">
        <v>323</v>
      </c>
      <c r="L304" s="69">
        <v>15</v>
      </c>
    </row>
    <row r="305" spans="1:12">
      <c r="A305" s="68">
        <v>6</v>
      </c>
      <c r="B305" s="63" t="s">
        <v>444</v>
      </c>
      <c r="C305" s="68">
        <v>12</v>
      </c>
      <c r="D305" s="68">
        <v>4</v>
      </c>
      <c r="E305" s="68">
        <v>0</v>
      </c>
      <c r="F305" s="68">
        <v>8</v>
      </c>
      <c r="G305" s="68">
        <v>203</v>
      </c>
      <c r="H305" s="63" t="s">
        <v>323</v>
      </c>
      <c r="I305" s="69">
        <v>280</v>
      </c>
      <c r="J305" s="68">
        <v>8</v>
      </c>
      <c r="K305" s="63" t="s">
        <v>323</v>
      </c>
      <c r="L305" s="69">
        <v>16</v>
      </c>
    </row>
    <row r="306" spans="1:12">
      <c r="A306" s="68">
        <v>7</v>
      </c>
      <c r="B306" s="63" t="s">
        <v>478</v>
      </c>
      <c r="C306" s="68">
        <v>12</v>
      </c>
      <c r="D306" s="68">
        <v>0</v>
      </c>
      <c r="E306" s="68">
        <v>0</v>
      </c>
      <c r="F306" s="68">
        <v>12</v>
      </c>
      <c r="G306" s="68">
        <v>238</v>
      </c>
      <c r="H306" s="63" t="s">
        <v>323</v>
      </c>
      <c r="I306" s="69">
        <v>328</v>
      </c>
      <c r="J306" s="68">
        <v>0</v>
      </c>
      <c r="K306" s="63" t="s">
        <v>323</v>
      </c>
      <c r="L306" s="69">
        <v>24</v>
      </c>
    </row>
    <row r="308" spans="1:12">
      <c r="A308" s="65" t="s">
        <v>644</v>
      </c>
    </row>
    <row r="309" spans="1:12">
      <c r="C309" s="66" t="s">
        <v>316</v>
      </c>
      <c r="D309" s="66" t="s">
        <v>317</v>
      </c>
      <c r="E309" s="66" t="s">
        <v>318</v>
      </c>
      <c r="F309" s="66" t="s">
        <v>319</v>
      </c>
      <c r="H309" s="67" t="s">
        <v>320</v>
      </c>
      <c r="K309" s="67" t="s">
        <v>321</v>
      </c>
    </row>
    <row r="310" spans="1:12">
      <c r="A310" s="68">
        <v>1</v>
      </c>
      <c r="B310" s="63" t="s">
        <v>790</v>
      </c>
      <c r="C310" s="68">
        <v>10</v>
      </c>
      <c r="D310" s="68">
        <v>10</v>
      </c>
      <c r="E310" s="68">
        <v>0</v>
      </c>
      <c r="F310" s="68">
        <v>0</v>
      </c>
      <c r="G310" s="68">
        <v>244</v>
      </c>
      <c r="H310" s="63" t="s">
        <v>323</v>
      </c>
      <c r="I310" s="69">
        <v>104</v>
      </c>
      <c r="J310" s="68">
        <v>20</v>
      </c>
      <c r="K310" s="63" t="s">
        <v>323</v>
      </c>
      <c r="L310" s="69">
        <v>0</v>
      </c>
    </row>
    <row r="311" spans="1:12">
      <c r="A311" s="68">
        <v>2</v>
      </c>
      <c r="B311" s="63" t="s">
        <v>348</v>
      </c>
      <c r="C311" s="68">
        <v>10</v>
      </c>
      <c r="D311" s="68">
        <v>8</v>
      </c>
      <c r="E311" s="68">
        <v>0</v>
      </c>
      <c r="F311" s="68">
        <v>2</v>
      </c>
      <c r="G311" s="68">
        <v>287</v>
      </c>
      <c r="H311" s="63" t="s">
        <v>323</v>
      </c>
      <c r="I311" s="69">
        <v>174</v>
      </c>
      <c r="J311" s="68">
        <v>16</v>
      </c>
      <c r="K311" s="63" t="s">
        <v>323</v>
      </c>
      <c r="L311" s="69">
        <v>4</v>
      </c>
    </row>
    <row r="312" spans="1:12">
      <c r="A312" s="68">
        <v>3</v>
      </c>
      <c r="B312" s="63" t="s">
        <v>464</v>
      </c>
      <c r="C312" s="68">
        <v>10</v>
      </c>
      <c r="D312" s="68">
        <v>6</v>
      </c>
      <c r="E312" s="68">
        <v>0</v>
      </c>
      <c r="F312" s="68">
        <v>4</v>
      </c>
      <c r="G312" s="68">
        <v>184</v>
      </c>
      <c r="H312" s="63" t="s">
        <v>323</v>
      </c>
      <c r="I312" s="69">
        <v>123</v>
      </c>
      <c r="J312" s="68">
        <v>12</v>
      </c>
      <c r="K312" s="63" t="s">
        <v>323</v>
      </c>
      <c r="L312" s="69">
        <v>8</v>
      </c>
    </row>
    <row r="313" spans="1:12">
      <c r="A313" s="68">
        <v>4</v>
      </c>
      <c r="B313" s="63" t="s">
        <v>384</v>
      </c>
      <c r="C313" s="68">
        <v>10</v>
      </c>
      <c r="D313" s="68">
        <v>3</v>
      </c>
      <c r="E313" s="68">
        <v>0</v>
      </c>
      <c r="F313" s="68">
        <v>7</v>
      </c>
      <c r="G313" s="68">
        <v>145</v>
      </c>
      <c r="H313" s="63" t="s">
        <v>323</v>
      </c>
      <c r="I313" s="69">
        <v>210</v>
      </c>
      <c r="J313" s="68">
        <v>6</v>
      </c>
      <c r="K313" s="63" t="s">
        <v>323</v>
      </c>
      <c r="L313" s="69">
        <v>14</v>
      </c>
    </row>
    <row r="314" spans="1:12">
      <c r="A314" s="68">
        <v>5</v>
      </c>
      <c r="B314" s="63" t="s">
        <v>766</v>
      </c>
      <c r="C314" s="68">
        <v>10</v>
      </c>
      <c r="D314" s="68">
        <v>3</v>
      </c>
      <c r="E314" s="68">
        <v>0</v>
      </c>
      <c r="F314" s="68">
        <v>7</v>
      </c>
      <c r="G314" s="68">
        <v>157</v>
      </c>
      <c r="H314" s="63" t="s">
        <v>323</v>
      </c>
      <c r="I314" s="69">
        <v>198</v>
      </c>
      <c r="J314" s="68">
        <v>6</v>
      </c>
      <c r="K314" s="63" t="s">
        <v>323</v>
      </c>
      <c r="L314" s="69">
        <v>14</v>
      </c>
    </row>
    <row r="315" spans="1:12">
      <c r="A315" s="68">
        <v>6</v>
      </c>
      <c r="B315" s="63" t="s">
        <v>756</v>
      </c>
      <c r="C315" s="68">
        <v>10</v>
      </c>
      <c r="D315" s="68">
        <v>0</v>
      </c>
      <c r="E315" s="68">
        <v>0</v>
      </c>
      <c r="F315" s="68">
        <v>10</v>
      </c>
      <c r="G315" s="68">
        <v>118</v>
      </c>
      <c r="H315" s="63" t="s">
        <v>323</v>
      </c>
      <c r="I315" s="69">
        <v>326</v>
      </c>
      <c r="J315" s="68">
        <v>0</v>
      </c>
      <c r="K315" s="63" t="s">
        <v>323</v>
      </c>
      <c r="L315" s="69">
        <v>20</v>
      </c>
    </row>
    <row r="317" spans="1:12">
      <c r="A317" s="65" t="s">
        <v>646</v>
      </c>
    </row>
    <row r="318" spans="1:12">
      <c r="C318" s="66" t="s">
        <v>316</v>
      </c>
      <c r="D318" s="66" t="s">
        <v>317</v>
      </c>
      <c r="E318" s="66" t="s">
        <v>318</v>
      </c>
      <c r="F318" s="66" t="s">
        <v>319</v>
      </c>
      <c r="H318" s="67" t="s">
        <v>320</v>
      </c>
      <c r="K318" s="67" t="s">
        <v>321</v>
      </c>
    </row>
    <row r="319" spans="1:12">
      <c r="A319" s="68">
        <v>1</v>
      </c>
      <c r="B319" s="63" t="s">
        <v>747</v>
      </c>
      <c r="C319" s="68">
        <v>14</v>
      </c>
      <c r="D319" s="68">
        <v>13</v>
      </c>
      <c r="E319" s="68">
        <v>0</v>
      </c>
      <c r="F319" s="68">
        <v>1</v>
      </c>
      <c r="G319" s="68">
        <v>400</v>
      </c>
      <c r="H319" s="63" t="s">
        <v>323</v>
      </c>
      <c r="I319" s="69">
        <v>188</v>
      </c>
      <c r="J319" s="68">
        <v>26</v>
      </c>
      <c r="K319" s="63" t="s">
        <v>323</v>
      </c>
      <c r="L319" s="69">
        <v>2</v>
      </c>
    </row>
    <row r="320" spans="1:12">
      <c r="A320" s="68">
        <v>2</v>
      </c>
      <c r="B320" s="63" t="s">
        <v>796</v>
      </c>
      <c r="C320" s="68">
        <v>14</v>
      </c>
      <c r="D320" s="68">
        <v>11</v>
      </c>
      <c r="E320" s="68">
        <v>1</v>
      </c>
      <c r="F320" s="68">
        <v>2</v>
      </c>
      <c r="G320" s="68">
        <v>323</v>
      </c>
      <c r="H320" s="63" t="s">
        <v>323</v>
      </c>
      <c r="I320" s="69">
        <v>214</v>
      </c>
      <c r="J320" s="68">
        <v>23</v>
      </c>
      <c r="K320" s="63" t="s">
        <v>323</v>
      </c>
      <c r="L320" s="69">
        <v>5</v>
      </c>
    </row>
    <row r="321" spans="1:12">
      <c r="A321" s="68">
        <v>3</v>
      </c>
      <c r="B321" s="63" t="s">
        <v>756</v>
      </c>
      <c r="C321" s="68">
        <v>14</v>
      </c>
      <c r="D321" s="68">
        <v>10</v>
      </c>
      <c r="E321" s="68">
        <v>1</v>
      </c>
      <c r="F321" s="68">
        <v>3</v>
      </c>
      <c r="G321" s="68">
        <v>372</v>
      </c>
      <c r="H321" s="63" t="s">
        <v>323</v>
      </c>
      <c r="I321" s="69">
        <v>289</v>
      </c>
      <c r="J321" s="68">
        <v>21</v>
      </c>
      <c r="K321" s="63" t="s">
        <v>323</v>
      </c>
      <c r="L321" s="69">
        <v>7</v>
      </c>
    </row>
    <row r="322" spans="1:12">
      <c r="A322" s="68">
        <v>4</v>
      </c>
      <c r="B322" s="63" t="s">
        <v>766</v>
      </c>
      <c r="C322" s="68">
        <v>14</v>
      </c>
      <c r="D322" s="68">
        <v>8</v>
      </c>
      <c r="E322" s="68">
        <v>0</v>
      </c>
      <c r="F322" s="68">
        <v>6</v>
      </c>
      <c r="G322" s="68">
        <v>310</v>
      </c>
      <c r="H322" s="63" t="s">
        <v>323</v>
      </c>
      <c r="I322" s="69">
        <v>291</v>
      </c>
      <c r="J322" s="68">
        <v>16</v>
      </c>
      <c r="K322" s="63" t="s">
        <v>323</v>
      </c>
      <c r="L322" s="69">
        <v>12</v>
      </c>
    </row>
    <row r="323" spans="1:12">
      <c r="A323" s="68">
        <v>5</v>
      </c>
      <c r="B323" s="63" t="s">
        <v>770</v>
      </c>
      <c r="C323" s="68">
        <v>14</v>
      </c>
      <c r="D323" s="68">
        <v>5</v>
      </c>
      <c r="E323" s="68">
        <v>1</v>
      </c>
      <c r="F323" s="68">
        <v>8</v>
      </c>
      <c r="G323" s="68">
        <v>203</v>
      </c>
      <c r="H323" s="63" t="s">
        <v>323</v>
      </c>
      <c r="I323" s="69">
        <v>276</v>
      </c>
      <c r="J323" s="68">
        <v>11</v>
      </c>
      <c r="K323" s="63" t="s">
        <v>323</v>
      </c>
      <c r="L323" s="69">
        <v>17</v>
      </c>
    </row>
    <row r="324" spans="1:12">
      <c r="A324" s="68">
        <v>6</v>
      </c>
      <c r="B324" s="63" t="s">
        <v>377</v>
      </c>
      <c r="C324" s="68">
        <v>14</v>
      </c>
      <c r="D324" s="68">
        <v>4</v>
      </c>
      <c r="E324" s="68">
        <v>1</v>
      </c>
      <c r="F324" s="68">
        <v>9</v>
      </c>
      <c r="G324" s="68">
        <v>293</v>
      </c>
      <c r="H324" s="63" t="s">
        <v>323</v>
      </c>
      <c r="I324" s="69">
        <v>316</v>
      </c>
      <c r="J324" s="68">
        <v>9</v>
      </c>
      <c r="K324" s="63" t="s">
        <v>323</v>
      </c>
      <c r="L324" s="69">
        <v>19</v>
      </c>
    </row>
    <row r="325" spans="1:12">
      <c r="A325" s="63">
        <v>7</v>
      </c>
      <c r="B325" s="63" t="s">
        <v>328</v>
      </c>
      <c r="C325" s="68">
        <v>14</v>
      </c>
      <c r="D325" s="68">
        <v>3</v>
      </c>
      <c r="E325" s="68">
        <v>0</v>
      </c>
      <c r="F325" s="68">
        <v>11</v>
      </c>
      <c r="G325" s="68">
        <v>244</v>
      </c>
      <c r="H325" s="63" t="s">
        <v>323</v>
      </c>
      <c r="I325" s="69">
        <v>366</v>
      </c>
      <c r="J325" s="68">
        <v>6</v>
      </c>
      <c r="K325" s="63" t="s">
        <v>323</v>
      </c>
      <c r="L325" s="69">
        <v>22</v>
      </c>
    </row>
    <row r="326" spans="1:12">
      <c r="A326" s="68">
        <v>8</v>
      </c>
      <c r="B326" s="63" t="s">
        <v>737</v>
      </c>
      <c r="C326" s="68">
        <v>14</v>
      </c>
      <c r="D326" s="68">
        <v>0</v>
      </c>
      <c r="E326" s="68">
        <v>0</v>
      </c>
      <c r="F326" s="68">
        <v>14</v>
      </c>
      <c r="G326" s="68">
        <v>191</v>
      </c>
      <c r="H326" s="63" t="s">
        <v>323</v>
      </c>
      <c r="I326" s="69">
        <v>396</v>
      </c>
      <c r="J326" s="68">
        <v>0</v>
      </c>
      <c r="K326" s="63" t="s">
        <v>323</v>
      </c>
      <c r="L326" s="69">
        <v>28</v>
      </c>
    </row>
    <row r="328" spans="1:12">
      <c r="A328" s="65" t="s">
        <v>647</v>
      </c>
    </row>
    <row r="329" spans="1:12">
      <c r="C329" s="66" t="s">
        <v>316</v>
      </c>
      <c r="D329" s="66" t="s">
        <v>317</v>
      </c>
      <c r="E329" s="66" t="s">
        <v>318</v>
      </c>
      <c r="F329" s="66" t="s">
        <v>319</v>
      </c>
      <c r="H329" s="67" t="s">
        <v>320</v>
      </c>
      <c r="K329" s="67" t="s">
        <v>321</v>
      </c>
    </row>
    <row r="330" spans="1:12">
      <c r="A330" s="68">
        <v>1</v>
      </c>
      <c r="B330" s="63" t="s">
        <v>487</v>
      </c>
      <c r="C330" s="68">
        <v>12</v>
      </c>
      <c r="D330" s="68">
        <v>12</v>
      </c>
      <c r="E330" s="68">
        <v>0</v>
      </c>
      <c r="F330" s="68">
        <v>0</v>
      </c>
      <c r="G330" s="68">
        <v>440</v>
      </c>
      <c r="H330" s="63" t="s">
        <v>323</v>
      </c>
      <c r="I330" s="69">
        <v>161</v>
      </c>
      <c r="J330" s="68">
        <v>24</v>
      </c>
      <c r="K330" s="63" t="s">
        <v>323</v>
      </c>
      <c r="L330" s="69">
        <v>0</v>
      </c>
    </row>
    <row r="331" spans="1:12">
      <c r="A331" s="68">
        <v>2</v>
      </c>
      <c r="B331" s="63" t="s">
        <v>496</v>
      </c>
      <c r="C331" s="68">
        <v>12</v>
      </c>
      <c r="D331" s="68">
        <v>9</v>
      </c>
      <c r="E331" s="68">
        <v>0</v>
      </c>
      <c r="F331" s="68">
        <v>3</v>
      </c>
      <c r="G331" s="68">
        <v>377</v>
      </c>
      <c r="H331" s="63" t="s">
        <v>323</v>
      </c>
      <c r="I331" s="69">
        <v>216</v>
      </c>
      <c r="J331" s="68">
        <v>18</v>
      </c>
      <c r="K331" s="63" t="s">
        <v>323</v>
      </c>
      <c r="L331" s="69">
        <v>6</v>
      </c>
    </row>
    <row r="332" spans="1:12">
      <c r="A332" s="68">
        <v>3</v>
      </c>
      <c r="B332" s="63" t="s">
        <v>339</v>
      </c>
      <c r="C332" s="68">
        <v>12</v>
      </c>
      <c r="D332" s="68">
        <v>7</v>
      </c>
      <c r="E332" s="68">
        <v>0</v>
      </c>
      <c r="F332" s="68">
        <v>5</v>
      </c>
      <c r="G332" s="68">
        <v>321</v>
      </c>
      <c r="H332" s="63" t="s">
        <v>323</v>
      </c>
      <c r="I332" s="69">
        <v>302</v>
      </c>
      <c r="J332" s="68">
        <v>14</v>
      </c>
      <c r="K332" s="63" t="s">
        <v>323</v>
      </c>
      <c r="L332" s="69">
        <v>10</v>
      </c>
    </row>
    <row r="333" spans="1:12">
      <c r="A333" s="68">
        <v>4</v>
      </c>
      <c r="B333" s="63" t="s">
        <v>444</v>
      </c>
      <c r="C333" s="68">
        <v>12</v>
      </c>
      <c r="D333" s="68">
        <v>6</v>
      </c>
      <c r="E333" s="68">
        <v>0</v>
      </c>
      <c r="F333" s="68">
        <v>6</v>
      </c>
      <c r="G333" s="68">
        <v>237</v>
      </c>
      <c r="H333" s="63" t="s">
        <v>323</v>
      </c>
      <c r="I333" s="69">
        <v>226</v>
      </c>
      <c r="J333" s="68">
        <v>12</v>
      </c>
      <c r="K333" s="63" t="s">
        <v>323</v>
      </c>
      <c r="L333" s="69">
        <v>12</v>
      </c>
    </row>
    <row r="334" spans="1:12">
      <c r="A334" s="68">
        <v>5</v>
      </c>
      <c r="B334" s="63" t="s">
        <v>738</v>
      </c>
      <c r="C334" s="68">
        <v>12</v>
      </c>
      <c r="D334" s="68">
        <v>6</v>
      </c>
      <c r="E334" s="68">
        <v>0</v>
      </c>
      <c r="F334" s="68">
        <v>6</v>
      </c>
      <c r="G334" s="68">
        <v>256</v>
      </c>
      <c r="H334" s="63" t="s">
        <v>323</v>
      </c>
      <c r="I334" s="69">
        <v>274</v>
      </c>
      <c r="J334" s="68">
        <v>12</v>
      </c>
      <c r="K334" s="63" t="s">
        <v>323</v>
      </c>
      <c r="L334" s="69">
        <v>12</v>
      </c>
    </row>
    <row r="335" spans="1:12">
      <c r="A335" s="68">
        <v>6</v>
      </c>
      <c r="B335" s="63" t="s">
        <v>802</v>
      </c>
      <c r="C335" s="68">
        <v>12</v>
      </c>
      <c r="D335" s="68">
        <v>2</v>
      </c>
      <c r="E335" s="68">
        <v>0</v>
      </c>
      <c r="F335" s="68">
        <v>10</v>
      </c>
      <c r="G335" s="68">
        <v>169</v>
      </c>
      <c r="H335" s="63" t="s">
        <v>323</v>
      </c>
      <c r="I335" s="69">
        <v>326</v>
      </c>
      <c r="J335" s="68">
        <v>4</v>
      </c>
      <c r="K335" s="63" t="s">
        <v>323</v>
      </c>
      <c r="L335" s="69">
        <v>20</v>
      </c>
    </row>
    <row r="336" spans="1:12">
      <c r="A336" s="68">
        <v>7</v>
      </c>
      <c r="B336" s="63" t="s">
        <v>799</v>
      </c>
      <c r="C336" s="68">
        <v>12</v>
      </c>
      <c r="D336" s="68">
        <v>0</v>
      </c>
      <c r="E336" s="68">
        <v>0</v>
      </c>
      <c r="F336" s="68">
        <v>12</v>
      </c>
      <c r="G336" s="68">
        <v>146</v>
      </c>
      <c r="H336" s="63" t="s">
        <v>323</v>
      </c>
      <c r="I336" s="69">
        <v>441</v>
      </c>
      <c r="J336" s="68">
        <v>0</v>
      </c>
      <c r="K336" s="63" t="s">
        <v>323</v>
      </c>
      <c r="L336" s="69">
        <v>24</v>
      </c>
    </row>
    <row r="338" spans="1:12">
      <c r="A338" s="65" t="s">
        <v>725</v>
      </c>
    </row>
    <row r="339" spans="1:12">
      <c r="C339" s="66" t="s">
        <v>316</v>
      </c>
      <c r="D339" s="66" t="s">
        <v>317</v>
      </c>
      <c r="E339" s="66" t="s">
        <v>318</v>
      </c>
      <c r="F339" s="66" t="s">
        <v>319</v>
      </c>
      <c r="H339" s="67" t="s">
        <v>320</v>
      </c>
      <c r="K339" s="67" t="s">
        <v>321</v>
      </c>
    </row>
    <row r="340" spans="1:12">
      <c r="A340" s="68">
        <v>1</v>
      </c>
      <c r="B340" s="63" t="s">
        <v>344</v>
      </c>
      <c r="C340" s="68">
        <v>14</v>
      </c>
      <c r="D340" s="68">
        <v>12</v>
      </c>
      <c r="E340" s="68">
        <v>1</v>
      </c>
      <c r="F340" s="68">
        <v>1</v>
      </c>
      <c r="G340" s="68">
        <v>258</v>
      </c>
      <c r="H340" s="63" t="s">
        <v>323</v>
      </c>
      <c r="I340" s="69">
        <v>182</v>
      </c>
      <c r="J340" s="68">
        <v>25</v>
      </c>
      <c r="K340" s="63" t="s">
        <v>323</v>
      </c>
      <c r="L340" s="69">
        <v>3</v>
      </c>
    </row>
    <row r="341" spans="1:12">
      <c r="A341" s="68">
        <v>2</v>
      </c>
      <c r="B341" s="63" t="s">
        <v>464</v>
      </c>
      <c r="C341" s="68">
        <v>14</v>
      </c>
      <c r="D341" s="68">
        <v>12</v>
      </c>
      <c r="E341" s="68">
        <v>0</v>
      </c>
      <c r="F341" s="68">
        <v>2</v>
      </c>
      <c r="G341" s="68">
        <v>333</v>
      </c>
      <c r="H341" s="63" t="s">
        <v>323</v>
      </c>
      <c r="I341" s="69">
        <v>162</v>
      </c>
      <c r="J341" s="68">
        <v>24</v>
      </c>
      <c r="K341" s="63" t="s">
        <v>323</v>
      </c>
      <c r="L341" s="69">
        <v>4</v>
      </c>
    </row>
    <row r="342" spans="1:12">
      <c r="A342" s="68">
        <v>3</v>
      </c>
      <c r="B342" s="63" t="s">
        <v>431</v>
      </c>
      <c r="C342" s="68">
        <v>14</v>
      </c>
      <c r="D342" s="68">
        <v>8</v>
      </c>
      <c r="E342" s="68">
        <v>0</v>
      </c>
      <c r="F342" s="68">
        <v>6</v>
      </c>
      <c r="G342" s="68">
        <v>275</v>
      </c>
      <c r="H342" s="63" t="s">
        <v>323</v>
      </c>
      <c r="I342" s="69">
        <v>217</v>
      </c>
      <c r="J342" s="68">
        <v>16</v>
      </c>
      <c r="K342" s="63" t="s">
        <v>323</v>
      </c>
      <c r="L342" s="69">
        <v>12</v>
      </c>
    </row>
    <row r="343" spans="1:12">
      <c r="A343" s="68">
        <v>4</v>
      </c>
      <c r="B343" s="63" t="s">
        <v>805</v>
      </c>
      <c r="C343" s="68">
        <v>14</v>
      </c>
      <c r="D343" s="68">
        <v>6</v>
      </c>
      <c r="E343" s="68">
        <v>1</v>
      </c>
      <c r="F343" s="68">
        <v>7</v>
      </c>
      <c r="G343" s="68">
        <v>148</v>
      </c>
      <c r="H343" s="63" t="s">
        <v>323</v>
      </c>
      <c r="I343" s="69">
        <v>213</v>
      </c>
      <c r="J343" s="68">
        <v>13</v>
      </c>
      <c r="K343" s="63" t="s">
        <v>323</v>
      </c>
      <c r="L343" s="69">
        <v>15</v>
      </c>
    </row>
    <row r="344" spans="1:12">
      <c r="A344" s="68">
        <v>5</v>
      </c>
      <c r="B344" s="63" t="s">
        <v>384</v>
      </c>
      <c r="C344" s="68">
        <v>14</v>
      </c>
      <c r="D344" s="68">
        <v>6</v>
      </c>
      <c r="E344" s="68">
        <v>0</v>
      </c>
      <c r="F344" s="68">
        <v>8</v>
      </c>
      <c r="G344" s="68">
        <v>213</v>
      </c>
      <c r="H344" s="63" t="s">
        <v>323</v>
      </c>
      <c r="I344" s="69">
        <v>244</v>
      </c>
      <c r="J344" s="68">
        <v>12</v>
      </c>
      <c r="K344" s="63" t="s">
        <v>323</v>
      </c>
      <c r="L344" s="69">
        <v>16</v>
      </c>
    </row>
    <row r="345" spans="1:12">
      <c r="A345" s="68">
        <v>6</v>
      </c>
      <c r="B345" s="63" t="s">
        <v>804</v>
      </c>
      <c r="C345" s="68">
        <v>14</v>
      </c>
      <c r="D345" s="68">
        <v>5</v>
      </c>
      <c r="E345" s="68">
        <v>0</v>
      </c>
      <c r="F345" s="68">
        <v>9</v>
      </c>
      <c r="G345" s="68">
        <v>208</v>
      </c>
      <c r="H345" s="63" t="s">
        <v>323</v>
      </c>
      <c r="I345" s="69">
        <v>258</v>
      </c>
      <c r="J345" s="68">
        <v>10</v>
      </c>
      <c r="K345" s="63" t="s">
        <v>323</v>
      </c>
      <c r="L345" s="69">
        <v>18</v>
      </c>
    </row>
    <row r="346" spans="1:12">
      <c r="A346" s="68">
        <v>7</v>
      </c>
      <c r="B346" s="63" t="s">
        <v>741</v>
      </c>
      <c r="C346" s="68">
        <v>14</v>
      </c>
      <c r="D346" s="68">
        <v>3</v>
      </c>
      <c r="E346" s="68">
        <v>0</v>
      </c>
      <c r="F346" s="68">
        <v>11</v>
      </c>
      <c r="G346" s="68">
        <v>194</v>
      </c>
      <c r="H346" s="63" t="s">
        <v>323</v>
      </c>
      <c r="I346" s="69">
        <v>260</v>
      </c>
      <c r="J346" s="68">
        <v>6</v>
      </c>
      <c r="K346" s="63" t="s">
        <v>323</v>
      </c>
      <c r="L346" s="69">
        <v>22</v>
      </c>
    </row>
    <row r="347" spans="1:12">
      <c r="A347" s="68">
        <v>8</v>
      </c>
      <c r="B347" s="63" t="s">
        <v>382</v>
      </c>
      <c r="C347" s="68">
        <v>14</v>
      </c>
      <c r="D347" s="68">
        <v>3</v>
      </c>
      <c r="E347" s="68">
        <v>0</v>
      </c>
      <c r="F347" s="68">
        <v>11</v>
      </c>
      <c r="G347" s="68">
        <v>222</v>
      </c>
      <c r="H347" s="63" t="s">
        <v>323</v>
      </c>
      <c r="I347" s="69">
        <v>315</v>
      </c>
      <c r="J347" s="68">
        <v>6</v>
      </c>
      <c r="K347" s="63" t="s">
        <v>323</v>
      </c>
      <c r="L347" s="69">
        <v>22</v>
      </c>
    </row>
    <row r="349" spans="1:12">
      <c r="A349" s="65" t="s">
        <v>806</v>
      </c>
    </row>
    <row r="350" spans="1:12">
      <c r="C350" s="66" t="s">
        <v>316</v>
      </c>
      <c r="D350" s="66" t="s">
        <v>317</v>
      </c>
      <c r="E350" s="66" t="s">
        <v>318</v>
      </c>
      <c r="F350" s="66" t="s">
        <v>319</v>
      </c>
      <c r="H350" s="67" t="s">
        <v>320</v>
      </c>
      <c r="K350" s="67" t="s">
        <v>321</v>
      </c>
    </row>
    <row r="351" spans="1:12">
      <c r="A351" s="68">
        <v>1</v>
      </c>
      <c r="B351" s="63" t="s">
        <v>348</v>
      </c>
      <c r="C351" s="68">
        <v>10</v>
      </c>
      <c r="D351" s="68">
        <v>8</v>
      </c>
      <c r="E351" s="68">
        <v>1</v>
      </c>
      <c r="F351" s="68">
        <v>1</v>
      </c>
      <c r="G351" s="68">
        <v>266</v>
      </c>
      <c r="H351" s="63" t="s">
        <v>323</v>
      </c>
      <c r="I351" s="69">
        <v>115</v>
      </c>
      <c r="J351" s="68">
        <v>17</v>
      </c>
      <c r="K351" s="63" t="s">
        <v>323</v>
      </c>
      <c r="L351" s="69">
        <v>3</v>
      </c>
    </row>
    <row r="352" spans="1:12">
      <c r="A352" s="68">
        <v>2</v>
      </c>
      <c r="B352" s="63" t="s">
        <v>755</v>
      </c>
      <c r="C352" s="68">
        <v>10</v>
      </c>
      <c r="D352" s="68">
        <v>7</v>
      </c>
      <c r="E352" s="68">
        <v>1</v>
      </c>
      <c r="F352" s="68">
        <v>2</v>
      </c>
      <c r="G352" s="68">
        <v>194</v>
      </c>
      <c r="H352" s="63" t="s">
        <v>323</v>
      </c>
      <c r="I352" s="69">
        <v>136</v>
      </c>
      <c r="J352" s="68">
        <v>15</v>
      </c>
      <c r="K352" s="63" t="s">
        <v>323</v>
      </c>
      <c r="L352" s="69">
        <v>5</v>
      </c>
    </row>
    <row r="353" spans="1:12">
      <c r="A353" s="68">
        <v>3</v>
      </c>
      <c r="B353" s="63" t="s">
        <v>797</v>
      </c>
      <c r="C353" s="68">
        <v>10</v>
      </c>
      <c r="D353" s="68">
        <v>6</v>
      </c>
      <c r="E353" s="68">
        <v>0</v>
      </c>
      <c r="F353" s="68">
        <v>4</v>
      </c>
      <c r="G353" s="68">
        <v>166</v>
      </c>
      <c r="H353" s="63" t="s">
        <v>323</v>
      </c>
      <c r="I353" s="69">
        <v>148</v>
      </c>
      <c r="J353" s="68">
        <v>12</v>
      </c>
      <c r="K353" s="63" t="s">
        <v>323</v>
      </c>
      <c r="L353" s="69">
        <v>8</v>
      </c>
    </row>
    <row r="354" spans="1:12">
      <c r="A354" s="68">
        <v>4</v>
      </c>
      <c r="B354" s="63" t="s">
        <v>734</v>
      </c>
      <c r="C354" s="68">
        <v>10</v>
      </c>
      <c r="D354" s="68">
        <v>6</v>
      </c>
      <c r="E354" s="68">
        <v>0</v>
      </c>
      <c r="F354" s="68">
        <v>4</v>
      </c>
      <c r="G354" s="68">
        <v>141</v>
      </c>
      <c r="H354" s="63" t="s">
        <v>323</v>
      </c>
      <c r="I354" s="69">
        <v>142</v>
      </c>
      <c r="J354" s="68">
        <v>12</v>
      </c>
      <c r="K354" s="63" t="s">
        <v>323</v>
      </c>
      <c r="L354" s="69">
        <v>8</v>
      </c>
    </row>
    <row r="355" spans="1:12">
      <c r="A355" s="68">
        <v>5</v>
      </c>
      <c r="B355" s="63" t="s">
        <v>383</v>
      </c>
      <c r="C355" s="68">
        <v>10</v>
      </c>
      <c r="D355" s="68">
        <v>2</v>
      </c>
      <c r="E355" s="68">
        <v>0</v>
      </c>
      <c r="F355" s="68">
        <v>8</v>
      </c>
      <c r="G355" s="68">
        <v>137</v>
      </c>
      <c r="H355" s="63" t="s">
        <v>323</v>
      </c>
      <c r="I355" s="69">
        <v>248</v>
      </c>
      <c r="J355" s="68">
        <v>4</v>
      </c>
      <c r="K355" s="63" t="s">
        <v>323</v>
      </c>
      <c r="L355" s="69">
        <v>16</v>
      </c>
    </row>
    <row r="356" spans="1:12">
      <c r="A356" s="68">
        <v>6</v>
      </c>
      <c r="B356" s="63" t="s">
        <v>744</v>
      </c>
      <c r="C356" s="68">
        <v>10</v>
      </c>
      <c r="D356" s="68">
        <v>0</v>
      </c>
      <c r="E356" s="68">
        <v>0</v>
      </c>
      <c r="F356" s="68">
        <v>10</v>
      </c>
      <c r="G356" s="68">
        <v>85</v>
      </c>
      <c r="H356" s="63" t="s">
        <v>323</v>
      </c>
      <c r="I356" s="69">
        <v>200</v>
      </c>
      <c r="J356" s="68">
        <v>0</v>
      </c>
      <c r="K356" s="63" t="s">
        <v>323</v>
      </c>
      <c r="L356" s="69">
        <v>20</v>
      </c>
    </row>
    <row r="357" spans="1:12">
      <c r="A357" s="68">
        <v>7</v>
      </c>
      <c r="B357" s="63" t="s">
        <v>790</v>
      </c>
      <c r="C357" s="68">
        <v>0</v>
      </c>
      <c r="D357" s="68">
        <v>0</v>
      </c>
      <c r="E357" s="68">
        <v>0</v>
      </c>
      <c r="F357" s="68">
        <v>0</v>
      </c>
      <c r="G357" s="68">
        <v>0</v>
      </c>
      <c r="H357" s="63" t="s">
        <v>323</v>
      </c>
      <c r="I357" s="69">
        <v>0</v>
      </c>
      <c r="J357" s="68">
        <v>0</v>
      </c>
      <c r="K357" s="63" t="s">
        <v>323</v>
      </c>
      <c r="L357" s="69">
        <v>0</v>
      </c>
    </row>
    <row r="359" spans="1:12">
      <c r="A359" s="65" t="s">
        <v>807</v>
      </c>
    </row>
    <row r="360" spans="1:12">
      <c r="C360" s="66" t="s">
        <v>316</v>
      </c>
      <c r="D360" s="66" t="s">
        <v>317</v>
      </c>
      <c r="E360" s="66" t="s">
        <v>318</v>
      </c>
      <c r="F360" s="66" t="s">
        <v>319</v>
      </c>
      <c r="H360" s="67" t="s">
        <v>320</v>
      </c>
      <c r="K360" s="67" t="s">
        <v>321</v>
      </c>
    </row>
    <row r="362" spans="1:12">
      <c r="A362" s="65" t="s">
        <v>808</v>
      </c>
    </row>
    <row r="363" spans="1:12">
      <c r="C363" s="66" t="s">
        <v>316</v>
      </c>
      <c r="D363" s="66" t="s">
        <v>317</v>
      </c>
      <c r="E363" s="66" t="s">
        <v>318</v>
      </c>
      <c r="F363" s="66" t="s">
        <v>319</v>
      </c>
      <c r="H363" s="67" t="s">
        <v>320</v>
      </c>
      <c r="K363" s="67" t="s">
        <v>321</v>
      </c>
    </row>
    <row r="365" spans="1:12">
      <c r="A365" s="65" t="s">
        <v>809</v>
      </c>
    </row>
    <row r="366" spans="1:12">
      <c r="C366" s="66" t="s">
        <v>316</v>
      </c>
      <c r="D366" s="66" t="s">
        <v>317</v>
      </c>
      <c r="E366" s="66" t="s">
        <v>318</v>
      </c>
      <c r="F366" s="66" t="s">
        <v>319</v>
      </c>
      <c r="H366" s="67" t="s">
        <v>320</v>
      </c>
      <c r="K366" s="67" t="s">
        <v>321</v>
      </c>
    </row>
    <row r="368" spans="1:12">
      <c r="A368" s="65" t="s">
        <v>810</v>
      </c>
    </row>
    <row r="369" spans="1:11">
      <c r="C369" s="66" t="s">
        <v>316</v>
      </c>
      <c r="D369" s="66" t="s">
        <v>317</v>
      </c>
      <c r="E369" s="66" t="s">
        <v>318</v>
      </c>
      <c r="F369" s="66" t="s">
        <v>319</v>
      </c>
      <c r="H369" s="67" t="s">
        <v>320</v>
      </c>
      <c r="K369" s="67" t="s">
        <v>321</v>
      </c>
    </row>
    <row r="371" spans="1:11">
      <c r="A371" s="65" t="s">
        <v>811</v>
      </c>
    </row>
    <row r="372" spans="1:11">
      <c r="C372" s="66" t="s">
        <v>316</v>
      </c>
      <c r="D372" s="66" t="s">
        <v>317</v>
      </c>
      <c r="E372" s="66" t="s">
        <v>318</v>
      </c>
      <c r="F372" s="66" t="s">
        <v>319</v>
      </c>
      <c r="H372" s="67" t="s">
        <v>320</v>
      </c>
      <c r="K372" s="67" t="s">
        <v>321</v>
      </c>
    </row>
    <row r="374" spans="1:11">
      <c r="A374" s="65" t="s">
        <v>812</v>
      </c>
    </row>
    <row r="375" spans="1:11">
      <c r="C375" s="66" t="s">
        <v>316</v>
      </c>
      <c r="D375" s="66" t="s">
        <v>317</v>
      </c>
      <c r="E375" s="66" t="s">
        <v>318</v>
      </c>
      <c r="F375" s="66" t="s">
        <v>319</v>
      </c>
      <c r="H375" s="67" t="s">
        <v>320</v>
      </c>
      <c r="K375" s="67" t="s">
        <v>321</v>
      </c>
    </row>
    <row r="377" spans="1:11">
      <c r="A377" s="65" t="s">
        <v>813</v>
      </c>
    </row>
    <row r="378" spans="1:11">
      <c r="C378" s="66" t="s">
        <v>316</v>
      </c>
      <c r="D378" s="66" t="s">
        <v>317</v>
      </c>
      <c r="E378" s="66" t="s">
        <v>318</v>
      </c>
      <c r="F378" s="66" t="s">
        <v>319</v>
      </c>
      <c r="H378" s="67" t="s">
        <v>320</v>
      </c>
      <c r="K378" s="67" t="s">
        <v>321</v>
      </c>
    </row>
    <row r="380" spans="1:11">
      <c r="A380" s="65" t="s">
        <v>814</v>
      </c>
    </row>
    <row r="381" spans="1:11">
      <c r="C381" s="66" t="s">
        <v>316</v>
      </c>
      <c r="D381" s="66" t="s">
        <v>317</v>
      </c>
      <c r="E381" s="66" t="s">
        <v>318</v>
      </c>
      <c r="F381" s="66" t="s">
        <v>319</v>
      </c>
      <c r="H381" s="67" t="s">
        <v>320</v>
      </c>
      <c r="K381" s="67" t="s">
        <v>321</v>
      </c>
    </row>
    <row r="383" spans="1:11">
      <c r="A383" s="65" t="s">
        <v>815</v>
      </c>
    </row>
    <row r="384" spans="1:11">
      <c r="C384" s="66" t="s">
        <v>316</v>
      </c>
      <c r="D384" s="66" t="s">
        <v>317</v>
      </c>
      <c r="E384" s="66" t="s">
        <v>318</v>
      </c>
      <c r="F384" s="66" t="s">
        <v>319</v>
      </c>
      <c r="H384" s="67" t="s">
        <v>320</v>
      </c>
      <c r="K384" s="67" t="s">
        <v>321</v>
      </c>
    </row>
    <row r="386" spans="1:11">
      <c r="A386" s="65" t="s">
        <v>816</v>
      </c>
    </row>
    <row r="387" spans="1:11">
      <c r="C387" s="66" t="s">
        <v>316</v>
      </c>
      <c r="D387" s="66" t="s">
        <v>317</v>
      </c>
      <c r="E387" s="66" t="s">
        <v>318</v>
      </c>
      <c r="F387" s="66" t="s">
        <v>319</v>
      </c>
      <c r="H387" s="67" t="s">
        <v>320</v>
      </c>
      <c r="K387" s="67" t="s">
        <v>321</v>
      </c>
    </row>
    <row r="389" spans="1:11">
      <c r="A389" s="65" t="s">
        <v>817</v>
      </c>
    </row>
    <row r="390" spans="1:11">
      <c r="C390" s="66" t="s">
        <v>316</v>
      </c>
      <c r="D390" s="66" t="s">
        <v>317</v>
      </c>
      <c r="E390" s="66" t="s">
        <v>318</v>
      </c>
      <c r="F390" s="66" t="s">
        <v>319</v>
      </c>
      <c r="H390" s="67" t="s">
        <v>320</v>
      </c>
      <c r="K390" s="67" t="s">
        <v>321</v>
      </c>
    </row>
    <row r="392" spans="1:11">
      <c r="A392" s="65" t="s">
        <v>818</v>
      </c>
    </row>
    <row r="393" spans="1:11">
      <c r="C393" s="66" t="s">
        <v>316</v>
      </c>
      <c r="D393" s="66" t="s">
        <v>317</v>
      </c>
      <c r="E393" s="66" t="s">
        <v>318</v>
      </c>
      <c r="F393" s="66" t="s">
        <v>319</v>
      </c>
      <c r="H393" s="67" t="s">
        <v>320</v>
      </c>
      <c r="K393" s="67" t="s">
        <v>321</v>
      </c>
    </row>
    <row r="395" spans="1:11">
      <c r="A395" s="65" t="s">
        <v>819</v>
      </c>
    </row>
    <row r="396" spans="1:11">
      <c r="C396" s="66" t="s">
        <v>316</v>
      </c>
      <c r="D396" s="66" t="s">
        <v>317</v>
      </c>
      <c r="E396" s="66" t="s">
        <v>318</v>
      </c>
      <c r="F396" s="66" t="s">
        <v>319</v>
      </c>
      <c r="H396" s="67" t="s">
        <v>320</v>
      </c>
      <c r="K396" s="67" t="s">
        <v>321</v>
      </c>
    </row>
    <row r="398" spans="1:11">
      <c r="A398" s="65" t="s">
        <v>820</v>
      </c>
    </row>
    <row r="399" spans="1:11">
      <c r="C399" s="66" t="s">
        <v>316</v>
      </c>
      <c r="D399" s="66" t="s">
        <v>317</v>
      </c>
      <c r="E399" s="66" t="s">
        <v>318</v>
      </c>
      <c r="F399" s="66" t="s">
        <v>319</v>
      </c>
      <c r="H399" s="67" t="s">
        <v>320</v>
      </c>
      <c r="K399" s="67" t="s">
        <v>321</v>
      </c>
    </row>
    <row r="401" spans="1:11">
      <c r="A401" s="65" t="s">
        <v>821</v>
      </c>
    </row>
    <row r="402" spans="1:11">
      <c r="C402" s="66" t="s">
        <v>316</v>
      </c>
      <c r="D402" s="66" t="s">
        <v>317</v>
      </c>
      <c r="E402" s="66" t="s">
        <v>318</v>
      </c>
      <c r="F402" s="66" t="s">
        <v>319</v>
      </c>
      <c r="H402" s="67" t="s">
        <v>320</v>
      </c>
      <c r="K402" s="67" t="s">
        <v>321</v>
      </c>
    </row>
    <row r="404" spans="1:11">
      <c r="A404" s="65" t="s">
        <v>822</v>
      </c>
    </row>
    <row r="405" spans="1:11">
      <c r="C405" s="66" t="s">
        <v>316</v>
      </c>
      <c r="D405" s="66" t="s">
        <v>317</v>
      </c>
      <c r="E405" s="66" t="s">
        <v>318</v>
      </c>
      <c r="F405" s="66" t="s">
        <v>319</v>
      </c>
      <c r="H405" s="67" t="s">
        <v>320</v>
      </c>
      <c r="K405" s="67" t="s">
        <v>321</v>
      </c>
    </row>
    <row r="407" spans="1:11">
      <c r="A407" s="65" t="s">
        <v>823</v>
      </c>
    </row>
    <row r="408" spans="1:11">
      <c r="C408" s="66" t="s">
        <v>316</v>
      </c>
      <c r="D408" s="66" t="s">
        <v>317</v>
      </c>
      <c r="E408" s="66" t="s">
        <v>318</v>
      </c>
      <c r="F408" s="66" t="s">
        <v>319</v>
      </c>
      <c r="H408" s="67" t="s">
        <v>320</v>
      </c>
      <c r="K408" s="67" t="s">
        <v>321</v>
      </c>
    </row>
    <row r="410" spans="1:11">
      <c r="A410" s="65" t="s">
        <v>824</v>
      </c>
    </row>
    <row r="411" spans="1:11">
      <c r="C411" s="66" t="s">
        <v>316</v>
      </c>
      <c r="D411" s="66" t="s">
        <v>317</v>
      </c>
      <c r="E411" s="66" t="s">
        <v>318</v>
      </c>
      <c r="F411" s="66" t="s">
        <v>319</v>
      </c>
      <c r="H411" s="67" t="s">
        <v>320</v>
      </c>
      <c r="K411" s="67" t="s">
        <v>321</v>
      </c>
    </row>
    <row r="413" spans="1:11">
      <c r="A413" s="65" t="s">
        <v>825</v>
      </c>
    </row>
    <row r="414" spans="1:11">
      <c r="C414" s="66" t="s">
        <v>316</v>
      </c>
      <c r="D414" s="66" t="s">
        <v>317</v>
      </c>
      <c r="E414" s="66" t="s">
        <v>318</v>
      </c>
      <c r="F414" s="66" t="s">
        <v>319</v>
      </c>
      <c r="H414" s="67" t="s">
        <v>320</v>
      </c>
      <c r="K414" s="67" t="s">
        <v>321</v>
      </c>
    </row>
    <row r="416" spans="1:11">
      <c r="A416" s="65" t="s">
        <v>826</v>
      </c>
    </row>
    <row r="417" spans="1:11">
      <c r="C417" s="66" t="s">
        <v>316</v>
      </c>
      <c r="D417" s="66" t="s">
        <v>317</v>
      </c>
      <c r="E417" s="66" t="s">
        <v>318</v>
      </c>
      <c r="F417" s="66" t="s">
        <v>319</v>
      </c>
      <c r="H417" s="67" t="s">
        <v>320</v>
      </c>
      <c r="K417" s="67" t="s">
        <v>321</v>
      </c>
    </row>
    <row r="419" spans="1:11">
      <c r="A419" s="65" t="s">
        <v>827</v>
      </c>
    </row>
    <row r="420" spans="1:11">
      <c r="C420" s="66" t="s">
        <v>316</v>
      </c>
      <c r="D420" s="66" t="s">
        <v>317</v>
      </c>
      <c r="E420" s="66" t="s">
        <v>318</v>
      </c>
      <c r="F420" s="66" t="s">
        <v>319</v>
      </c>
      <c r="H420" s="67" t="s">
        <v>320</v>
      </c>
      <c r="K420" s="67" t="s">
        <v>321</v>
      </c>
    </row>
    <row r="422" spans="1:11">
      <c r="A422" s="65" t="s">
        <v>828</v>
      </c>
    </row>
    <row r="423" spans="1:11">
      <c r="C423" s="66" t="s">
        <v>316</v>
      </c>
      <c r="D423" s="66" t="s">
        <v>317</v>
      </c>
      <c r="E423" s="66" t="s">
        <v>318</v>
      </c>
      <c r="F423" s="66" t="s">
        <v>319</v>
      </c>
      <c r="H423" s="67" t="s">
        <v>320</v>
      </c>
      <c r="K423" s="67" t="s">
        <v>321</v>
      </c>
    </row>
    <row r="425" spans="1:11">
      <c r="A425" s="65" t="s">
        <v>829</v>
      </c>
    </row>
    <row r="426" spans="1:11">
      <c r="C426" s="66" t="s">
        <v>316</v>
      </c>
      <c r="D426" s="66" t="s">
        <v>317</v>
      </c>
      <c r="E426" s="66" t="s">
        <v>318</v>
      </c>
      <c r="F426" s="66" t="s">
        <v>319</v>
      </c>
      <c r="H426" s="67" t="s">
        <v>320</v>
      </c>
      <c r="K426" s="67" t="s">
        <v>321</v>
      </c>
    </row>
    <row r="428" spans="1:11">
      <c r="A428" s="65" t="s">
        <v>830</v>
      </c>
    </row>
    <row r="429" spans="1:11">
      <c r="C429" s="66" t="s">
        <v>316</v>
      </c>
      <c r="D429" s="66" t="s">
        <v>317</v>
      </c>
      <c r="E429" s="66" t="s">
        <v>318</v>
      </c>
      <c r="F429" s="66" t="s">
        <v>319</v>
      </c>
      <c r="H429" s="67" t="s">
        <v>320</v>
      </c>
      <c r="K429" s="67" t="s">
        <v>321</v>
      </c>
    </row>
    <row r="431" spans="1:11">
      <c r="A431" s="65" t="s">
        <v>831</v>
      </c>
    </row>
    <row r="432" spans="1:11">
      <c r="C432" s="66" t="s">
        <v>316</v>
      </c>
      <c r="D432" s="66" t="s">
        <v>317</v>
      </c>
      <c r="E432" s="66" t="s">
        <v>318</v>
      </c>
      <c r="F432" s="66" t="s">
        <v>319</v>
      </c>
      <c r="H432" s="67" t="s">
        <v>320</v>
      </c>
      <c r="K432" s="67" t="s">
        <v>321</v>
      </c>
    </row>
    <row r="434" spans="1:11">
      <c r="A434" s="65" t="s">
        <v>832</v>
      </c>
    </row>
    <row r="435" spans="1:11">
      <c r="C435" s="66" t="s">
        <v>316</v>
      </c>
      <c r="D435" s="66" t="s">
        <v>317</v>
      </c>
      <c r="E435" s="66" t="s">
        <v>318</v>
      </c>
      <c r="F435" s="66" t="s">
        <v>319</v>
      </c>
      <c r="H435" s="67" t="s">
        <v>320</v>
      </c>
      <c r="K435" s="67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5472-B322-49E7-B009-1D9549BB6D0F}">
  <sheetPr>
    <tabColor rgb="FFFFFFCC"/>
  </sheetPr>
  <dimension ref="A1:L703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833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834</v>
      </c>
      <c r="C7" s="68">
        <v>22</v>
      </c>
      <c r="D7" s="68">
        <v>21</v>
      </c>
      <c r="E7" s="68">
        <v>0</v>
      </c>
      <c r="F7" s="68">
        <v>1</v>
      </c>
      <c r="G7" s="68">
        <v>781</v>
      </c>
      <c r="H7" s="63" t="s">
        <v>323</v>
      </c>
      <c r="I7" s="69">
        <v>584</v>
      </c>
      <c r="J7" s="68">
        <v>42</v>
      </c>
      <c r="K7" s="63" t="s">
        <v>323</v>
      </c>
      <c r="L7" s="69">
        <v>2</v>
      </c>
    </row>
    <row r="8" spans="1:12">
      <c r="A8" s="68">
        <v>2</v>
      </c>
      <c r="B8" s="63" t="s">
        <v>447</v>
      </c>
      <c r="C8" s="68">
        <v>22</v>
      </c>
      <c r="D8" s="68">
        <v>19</v>
      </c>
      <c r="E8" s="68">
        <v>1</v>
      </c>
      <c r="F8" s="68">
        <v>2</v>
      </c>
      <c r="G8" s="68">
        <v>677</v>
      </c>
      <c r="H8" s="63" t="s">
        <v>323</v>
      </c>
      <c r="I8" s="69">
        <v>517</v>
      </c>
      <c r="J8" s="68">
        <v>39</v>
      </c>
      <c r="K8" s="63" t="s">
        <v>323</v>
      </c>
      <c r="L8" s="69">
        <v>5</v>
      </c>
    </row>
    <row r="9" spans="1:12">
      <c r="A9" s="68">
        <v>3</v>
      </c>
      <c r="B9" s="63" t="s">
        <v>442</v>
      </c>
      <c r="C9" s="68">
        <v>22</v>
      </c>
      <c r="D9" s="68">
        <v>15</v>
      </c>
      <c r="E9" s="68">
        <v>3</v>
      </c>
      <c r="F9" s="68">
        <v>4</v>
      </c>
      <c r="G9" s="68">
        <v>690</v>
      </c>
      <c r="H9" s="63" t="s">
        <v>323</v>
      </c>
      <c r="I9" s="69">
        <v>603</v>
      </c>
      <c r="J9" s="68">
        <v>33</v>
      </c>
      <c r="K9" s="63" t="s">
        <v>323</v>
      </c>
      <c r="L9" s="69">
        <v>11</v>
      </c>
    </row>
    <row r="10" spans="1:12">
      <c r="A10" s="68">
        <v>4</v>
      </c>
      <c r="B10" s="63" t="s">
        <v>836</v>
      </c>
      <c r="C10" s="68">
        <v>22</v>
      </c>
      <c r="D10" s="68">
        <v>13</v>
      </c>
      <c r="E10" s="68">
        <v>0</v>
      </c>
      <c r="F10" s="68">
        <v>9</v>
      </c>
      <c r="G10" s="68">
        <v>631</v>
      </c>
      <c r="H10" s="63" t="s">
        <v>323</v>
      </c>
      <c r="I10" s="69">
        <v>562</v>
      </c>
      <c r="J10" s="68">
        <v>26</v>
      </c>
      <c r="K10" s="63" t="s">
        <v>323</v>
      </c>
      <c r="L10" s="69">
        <v>18</v>
      </c>
    </row>
    <row r="11" spans="1:12">
      <c r="A11" s="68">
        <v>5</v>
      </c>
      <c r="B11" s="63" t="s">
        <v>838</v>
      </c>
      <c r="C11" s="68">
        <v>22</v>
      </c>
      <c r="D11" s="68">
        <v>11</v>
      </c>
      <c r="E11" s="68">
        <v>2</v>
      </c>
      <c r="F11" s="68">
        <v>9</v>
      </c>
      <c r="G11" s="68">
        <v>643</v>
      </c>
      <c r="H11" s="63" t="s">
        <v>323</v>
      </c>
      <c r="I11" s="69">
        <v>638</v>
      </c>
      <c r="J11" s="68">
        <v>24</v>
      </c>
      <c r="K11" s="63" t="s">
        <v>323</v>
      </c>
      <c r="L11" s="69">
        <v>20</v>
      </c>
    </row>
    <row r="12" spans="1:12">
      <c r="A12" s="68">
        <v>6</v>
      </c>
      <c r="B12" s="63" t="s">
        <v>835</v>
      </c>
      <c r="C12" s="68">
        <v>22</v>
      </c>
      <c r="D12" s="68">
        <v>10</v>
      </c>
      <c r="E12" s="68">
        <v>2</v>
      </c>
      <c r="F12" s="68">
        <v>10</v>
      </c>
      <c r="G12" s="68">
        <v>671</v>
      </c>
      <c r="H12" s="63" t="s">
        <v>323</v>
      </c>
      <c r="I12" s="69">
        <v>690</v>
      </c>
      <c r="J12" s="68">
        <v>22</v>
      </c>
      <c r="K12" s="63" t="s">
        <v>323</v>
      </c>
      <c r="L12" s="69">
        <v>22</v>
      </c>
    </row>
    <row r="13" spans="1:12">
      <c r="A13" s="68">
        <v>7</v>
      </c>
      <c r="B13" s="63" t="s">
        <v>840</v>
      </c>
      <c r="C13" s="68">
        <v>22</v>
      </c>
      <c r="D13" s="68">
        <v>8</v>
      </c>
      <c r="E13" s="68">
        <v>3</v>
      </c>
      <c r="F13" s="68">
        <v>11</v>
      </c>
      <c r="G13" s="68">
        <v>639</v>
      </c>
      <c r="H13" s="63" t="s">
        <v>323</v>
      </c>
      <c r="I13" s="69">
        <v>663</v>
      </c>
      <c r="J13" s="68">
        <v>19</v>
      </c>
      <c r="K13" s="63" t="s">
        <v>323</v>
      </c>
      <c r="L13" s="69">
        <v>25</v>
      </c>
    </row>
    <row r="14" spans="1:12">
      <c r="A14" s="68">
        <v>8</v>
      </c>
      <c r="B14" s="63" t="s">
        <v>839</v>
      </c>
      <c r="C14" s="68">
        <v>22</v>
      </c>
      <c r="D14" s="68">
        <v>8</v>
      </c>
      <c r="E14" s="68">
        <v>3</v>
      </c>
      <c r="F14" s="68">
        <v>11</v>
      </c>
      <c r="G14" s="68">
        <v>531</v>
      </c>
      <c r="H14" s="63" t="s">
        <v>323</v>
      </c>
      <c r="I14" s="69">
        <v>533</v>
      </c>
      <c r="J14" s="68">
        <v>19</v>
      </c>
      <c r="K14" s="63" t="s">
        <v>323</v>
      </c>
      <c r="L14" s="69">
        <v>25</v>
      </c>
    </row>
    <row r="15" spans="1:12">
      <c r="A15" s="68">
        <v>9</v>
      </c>
      <c r="B15" s="63" t="s">
        <v>837</v>
      </c>
      <c r="C15" s="68">
        <v>22</v>
      </c>
      <c r="D15" s="68">
        <v>8</v>
      </c>
      <c r="E15" s="68">
        <v>1</v>
      </c>
      <c r="F15" s="68">
        <v>13</v>
      </c>
      <c r="G15" s="68">
        <v>583</v>
      </c>
      <c r="H15" s="63" t="s">
        <v>323</v>
      </c>
      <c r="I15" s="69">
        <v>679</v>
      </c>
      <c r="J15" s="68">
        <v>17</v>
      </c>
      <c r="K15" s="63" t="s">
        <v>323</v>
      </c>
      <c r="L15" s="69">
        <v>27</v>
      </c>
    </row>
    <row r="16" spans="1:12">
      <c r="A16" s="68">
        <v>10</v>
      </c>
      <c r="B16" s="63" t="s">
        <v>841</v>
      </c>
      <c r="C16" s="68">
        <v>22</v>
      </c>
      <c r="D16" s="68">
        <v>5</v>
      </c>
      <c r="E16" s="68">
        <v>3</v>
      </c>
      <c r="F16" s="68">
        <v>14</v>
      </c>
      <c r="G16" s="68">
        <v>591</v>
      </c>
      <c r="H16" s="63" t="s">
        <v>323</v>
      </c>
      <c r="I16" s="69">
        <v>658</v>
      </c>
      <c r="J16" s="68">
        <v>13</v>
      </c>
      <c r="K16" s="63" t="s">
        <v>323</v>
      </c>
      <c r="L16" s="69">
        <v>31</v>
      </c>
    </row>
    <row r="17" spans="1:12">
      <c r="A17" s="68">
        <v>11</v>
      </c>
      <c r="B17" s="63" t="s">
        <v>516</v>
      </c>
      <c r="C17" s="68">
        <v>22</v>
      </c>
      <c r="D17" s="68">
        <v>3</v>
      </c>
      <c r="E17" s="68">
        <v>1</v>
      </c>
      <c r="F17" s="68">
        <v>18</v>
      </c>
      <c r="G17" s="68">
        <v>523</v>
      </c>
      <c r="H17" s="63" t="s">
        <v>323</v>
      </c>
      <c r="I17" s="69">
        <v>662</v>
      </c>
      <c r="J17" s="68">
        <v>7</v>
      </c>
      <c r="K17" s="63" t="s">
        <v>323</v>
      </c>
      <c r="L17" s="69">
        <v>37</v>
      </c>
    </row>
    <row r="18" spans="1:12">
      <c r="A18" s="68">
        <v>12</v>
      </c>
      <c r="B18" s="63" t="s">
        <v>440</v>
      </c>
      <c r="C18" s="68">
        <v>22</v>
      </c>
      <c r="D18" s="68">
        <v>1</v>
      </c>
      <c r="E18" s="68">
        <v>1</v>
      </c>
      <c r="F18" s="68">
        <v>20</v>
      </c>
      <c r="G18" s="68">
        <v>522</v>
      </c>
      <c r="H18" s="63" t="s">
        <v>323</v>
      </c>
      <c r="I18" s="69">
        <v>693</v>
      </c>
      <c r="J18" s="68">
        <v>3</v>
      </c>
      <c r="K18" s="63" t="s">
        <v>323</v>
      </c>
      <c r="L18" s="69">
        <v>41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844</v>
      </c>
      <c r="C22" s="68">
        <v>22</v>
      </c>
      <c r="D22" s="68">
        <v>18</v>
      </c>
      <c r="E22" s="68">
        <v>0</v>
      </c>
      <c r="F22" s="68">
        <v>4</v>
      </c>
      <c r="G22" s="68">
        <v>689</v>
      </c>
      <c r="H22" s="63" t="s">
        <v>323</v>
      </c>
      <c r="I22" s="69">
        <v>565</v>
      </c>
      <c r="J22" s="68">
        <v>36</v>
      </c>
      <c r="K22" s="63" t="s">
        <v>323</v>
      </c>
      <c r="L22" s="69">
        <v>8</v>
      </c>
    </row>
    <row r="23" spans="1:12">
      <c r="A23" s="68">
        <v>2</v>
      </c>
      <c r="B23" s="63" t="s">
        <v>420</v>
      </c>
      <c r="C23" s="68">
        <v>22</v>
      </c>
      <c r="D23" s="68">
        <v>18</v>
      </c>
      <c r="E23" s="68">
        <v>0</v>
      </c>
      <c r="F23" s="68">
        <v>4</v>
      </c>
      <c r="G23" s="68">
        <v>688</v>
      </c>
      <c r="H23" s="63" t="s">
        <v>323</v>
      </c>
      <c r="I23" s="69">
        <v>541</v>
      </c>
      <c r="J23" s="68">
        <v>36</v>
      </c>
      <c r="K23" s="63" t="s">
        <v>323</v>
      </c>
      <c r="L23" s="69">
        <v>8</v>
      </c>
    </row>
    <row r="24" spans="1:12">
      <c r="A24" s="68">
        <v>3</v>
      </c>
      <c r="B24" s="63" t="s">
        <v>843</v>
      </c>
      <c r="C24" s="68">
        <v>22</v>
      </c>
      <c r="D24" s="68">
        <v>15</v>
      </c>
      <c r="E24" s="68">
        <v>2</v>
      </c>
      <c r="F24" s="68">
        <v>5</v>
      </c>
      <c r="G24" s="68">
        <v>639</v>
      </c>
      <c r="H24" s="63" t="s">
        <v>323</v>
      </c>
      <c r="I24" s="69">
        <v>578</v>
      </c>
      <c r="J24" s="68">
        <v>32</v>
      </c>
      <c r="K24" s="63" t="s">
        <v>323</v>
      </c>
      <c r="L24" s="69">
        <v>12</v>
      </c>
    </row>
    <row r="25" spans="1:12">
      <c r="A25" s="68">
        <v>4</v>
      </c>
      <c r="B25" s="63" t="s">
        <v>842</v>
      </c>
      <c r="C25" s="68">
        <v>22</v>
      </c>
      <c r="D25" s="68">
        <v>16</v>
      </c>
      <c r="E25" s="68">
        <v>0</v>
      </c>
      <c r="F25" s="68">
        <v>6</v>
      </c>
      <c r="G25" s="68">
        <v>618</v>
      </c>
      <c r="H25" s="63" t="s">
        <v>323</v>
      </c>
      <c r="I25" s="69">
        <v>544</v>
      </c>
      <c r="J25" s="68">
        <v>32</v>
      </c>
      <c r="K25" s="63" t="s">
        <v>323</v>
      </c>
      <c r="L25" s="69">
        <v>12</v>
      </c>
    </row>
    <row r="26" spans="1:12">
      <c r="A26" s="68">
        <v>5</v>
      </c>
      <c r="B26" s="63" t="s">
        <v>845</v>
      </c>
      <c r="C26" s="68">
        <v>22</v>
      </c>
      <c r="D26" s="68">
        <v>15</v>
      </c>
      <c r="E26" s="68">
        <v>1</v>
      </c>
      <c r="F26" s="68">
        <v>6</v>
      </c>
      <c r="G26" s="68">
        <v>708</v>
      </c>
      <c r="H26" s="63" t="s">
        <v>323</v>
      </c>
      <c r="I26" s="69">
        <v>609</v>
      </c>
      <c r="J26" s="68">
        <v>31</v>
      </c>
      <c r="K26" s="63" t="s">
        <v>323</v>
      </c>
      <c r="L26" s="69">
        <v>13</v>
      </c>
    </row>
    <row r="27" spans="1:12">
      <c r="A27" s="68">
        <v>6</v>
      </c>
      <c r="B27" s="63" t="s">
        <v>848</v>
      </c>
      <c r="C27" s="68">
        <v>22</v>
      </c>
      <c r="D27" s="68">
        <v>10</v>
      </c>
      <c r="E27" s="68">
        <v>1</v>
      </c>
      <c r="F27" s="68">
        <v>11</v>
      </c>
      <c r="G27" s="68">
        <v>626</v>
      </c>
      <c r="H27" s="63" t="s">
        <v>323</v>
      </c>
      <c r="I27" s="69">
        <v>611</v>
      </c>
      <c r="J27" s="68">
        <v>21</v>
      </c>
      <c r="K27" s="63" t="s">
        <v>323</v>
      </c>
      <c r="L27" s="69">
        <v>23</v>
      </c>
    </row>
    <row r="28" spans="1:12">
      <c r="A28" s="68">
        <v>7</v>
      </c>
      <c r="B28" s="63" t="s">
        <v>849</v>
      </c>
      <c r="C28" s="68">
        <v>22</v>
      </c>
      <c r="D28" s="68">
        <v>9</v>
      </c>
      <c r="E28" s="68">
        <v>0</v>
      </c>
      <c r="F28" s="68">
        <v>13</v>
      </c>
      <c r="G28" s="68">
        <v>644</v>
      </c>
      <c r="H28" s="63" t="s">
        <v>323</v>
      </c>
      <c r="I28" s="69">
        <v>661</v>
      </c>
      <c r="J28" s="68">
        <v>18</v>
      </c>
      <c r="K28" s="63" t="s">
        <v>323</v>
      </c>
      <c r="L28" s="69">
        <v>26</v>
      </c>
    </row>
    <row r="29" spans="1:12">
      <c r="A29" s="68">
        <v>8</v>
      </c>
      <c r="B29" s="63" t="s">
        <v>846</v>
      </c>
      <c r="C29" s="68">
        <v>22</v>
      </c>
      <c r="D29" s="68">
        <v>7</v>
      </c>
      <c r="E29" s="68">
        <v>3</v>
      </c>
      <c r="F29" s="68">
        <v>12</v>
      </c>
      <c r="G29" s="68">
        <v>585</v>
      </c>
      <c r="H29" s="63" t="s">
        <v>323</v>
      </c>
      <c r="I29" s="69">
        <v>646</v>
      </c>
      <c r="J29" s="68">
        <v>17</v>
      </c>
      <c r="K29" s="63" t="s">
        <v>323</v>
      </c>
      <c r="L29" s="69">
        <v>27</v>
      </c>
    </row>
    <row r="30" spans="1:12">
      <c r="A30" s="68">
        <v>9</v>
      </c>
      <c r="B30" s="63" t="s">
        <v>850</v>
      </c>
      <c r="C30" s="68">
        <v>22</v>
      </c>
      <c r="D30" s="68">
        <v>6</v>
      </c>
      <c r="E30" s="68">
        <v>3</v>
      </c>
      <c r="F30" s="68">
        <v>13</v>
      </c>
      <c r="G30" s="68">
        <v>646</v>
      </c>
      <c r="H30" s="63" t="s">
        <v>323</v>
      </c>
      <c r="I30" s="69">
        <v>674</v>
      </c>
      <c r="J30" s="68">
        <v>15</v>
      </c>
      <c r="K30" s="63" t="s">
        <v>323</v>
      </c>
      <c r="L30" s="69">
        <v>29</v>
      </c>
    </row>
    <row r="31" spans="1:12">
      <c r="A31" s="68">
        <v>10</v>
      </c>
      <c r="B31" s="63" t="s">
        <v>847</v>
      </c>
      <c r="C31" s="68">
        <v>22</v>
      </c>
      <c r="D31" s="68">
        <v>7</v>
      </c>
      <c r="E31" s="68">
        <v>0</v>
      </c>
      <c r="F31" s="68">
        <v>15</v>
      </c>
      <c r="G31" s="68">
        <v>601</v>
      </c>
      <c r="H31" s="63" t="s">
        <v>323</v>
      </c>
      <c r="I31" s="69">
        <v>666</v>
      </c>
      <c r="J31" s="68">
        <v>14</v>
      </c>
      <c r="K31" s="63" t="s">
        <v>323</v>
      </c>
      <c r="L31" s="69">
        <v>30</v>
      </c>
    </row>
    <row r="32" spans="1:12">
      <c r="A32" s="68">
        <v>11</v>
      </c>
      <c r="B32" s="63" t="s">
        <v>851</v>
      </c>
      <c r="C32" s="68">
        <v>22</v>
      </c>
      <c r="D32" s="68">
        <v>4</v>
      </c>
      <c r="E32" s="68">
        <v>1</v>
      </c>
      <c r="F32" s="68">
        <v>17</v>
      </c>
      <c r="G32" s="68">
        <v>470</v>
      </c>
      <c r="H32" s="63" t="s">
        <v>323</v>
      </c>
      <c r="I32" s="69">
        <v>623</v>
      </c>
      <c r="J32" s="68">
        <v>9</v>
      </c>
      <c r="K32" s="63" t="s">
        <v>323</v>
      </c>
      <c r="L32" s="69">
        <v>35</v>
      </c>
    </row>
    <row r="33" spans="1:12">
      <c r="A33" s="68">
        <v>12</v>
      </c>
      <c r="B33" s="63" t="s">
        <v>852</v>
      </c>
      <c r="C33" s="68">
        <v>22</v>
      </c>
      <c r="D33" s="68">
        <v>1</v>
      </c>
      <c r="E33" s="68">
        <v>1</v>
      </c>
      <c r="F33" s="68">
        <v>20</v>
      </c>
      <c r="G33" s="68">
        <v>481</v>
      </c>
      <c r="H33" s="63" t="s">
        <v>323</v>
      </c>
      <c r="I33" s="69">
        <v>677</v>
      </c>
      <c r="J33" s="68">
        <v>3</v>
      </c>
      <c r="K33" s="63" t="s">
        <v>323</v>
      </c>
      <c r="L33" s="69">
        <v>41</v>
      </c>
    </row>
    <row r="35" spans="1:12">
      <c r="A35" s="65" t="s">
        <v>565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853</v>
      </c>
      <c r="C37" s="68">
        <v>22</v>
      </c>
      <c r="D37" s="68">
        <v>18</v>
      </c>
      <c r="E37" s="68">
        <v>2</v>
      </c>
      <c r="F37" s="68">
        <v>2</v>
      </c>
      <c r="G37" s="68">
        <v>684</v>
      </c>
      <c r="H37" s="63" t="s">
        <v>323</v>
      </c>
      <c r="I37" s="69">
        <v>551</v>
      </c>
      <c r="J37" s="68">
        <v>38</v>
      </c>
      <c r="K37" s="63" t="s">
        <v>323</v>
      </c>
      <c r="L37" s="69">
        <v>6</v>
      </c>
    </row>
    <row r="38" spans="1:12">
      <c r="A38" s="68">
        <v>2</v>
      </c>
      <c r="B38" s="63" t="s">
        <v>854</v>
      </c>
      <c r="C38" s="68">
        <v>22</v>
      </c>
      <c r="D38" s="68">
        <v>18</v>
      </c>
      <c r="E38" s="68">
        <v>0</v>
      </c>
      <c r="F38" s="68">
        <v>4</v>
      </c>
      <c r="G38" s="68">
        <v>752</v>
      </c>
      <c r="H38" s="63" t="s">
        <v>323</v>
      </c>
      <c r="I38" s="69">
        <v>589</v>
      </c>
      <c r="J38" s="68">
        <v>36</v>
      </c>
      <c r="K38" s="63" t="s">
        <v>323</v>
      </c>
      <c r="L38" s="69">
        <v>8</v>
      </c>
    </row>
    <row r="39" spans="1:12">
      <c r="A39" s="68">
        <v>3</v>
      </c>
      <c r="B39" s="63" t="s">
        <v>855</v>
      </c>
      <c r="C39" s="68">
        <v>22</v>
      </c>
      <c r="D39" s="68">
        <v>15</v>
      </c>
      <c r="E39" s="68">
        <v>1</v>
      </c>
      <c r="F39" s="68">
        <v>6</v>
      </c>
      <c r="G39" s="68">
        <v>660</v>
      </c>
      <c r="H39" s="63" t="s">
        <v>323</v>
      </c>
      <c r="I39" s="69">
        <v>585</v>
      </c>
      <c r="J39" s="68">
        <v>31</v>
      </c>
      <c r="K39" s="63" t="s">
        <v>323</v>
      </c>
      <c r="L39" s="69">
        <v>13</v>
      </c>
    </row>
    <row r="40" spans="1:12">
      <c r="A40" s="68">
        <v>4</v>
      </c>
      <c r="B40" s="63" t="s">
        <v>857</v>
      </c>
      <c r="C40" s="68">
        <v>22</v>
      </c>
      <c r="D40" s="68">
        <v>13</v>
      </c>
      <c r="E40" s="68">
        <v>1</v>
      </c>
      <c r="F40" s="68">
        <v>8</v>
      </c>
      <c r="G40" s="68">
        <v>598</v>
      </c>
      <c r="H40" s="63" t="s">
        <v>323</v>
      </c>
      <c r="I40" s="69">
        <v>547</v>
      </c>
      <c r="J40" s="68">
        <v>27</v>
      </c>
      <c r="K40" s="63" t="s">
        <v>323</v>
      </c>
      <c r="L40" s="69">
        <v>17</v>
      </c>
    </row>
    <row r="41" spans="1:12">
      <c r="A41" s="68">
        <v>5</v>
      </c>
      <c r="B41" s="63" t="s">
        <v>859</v>
      </c>
      <c r="C41" s="68">
        <v>22</v>
      </c>
      <c r="D41" s="68">
        <v>13</v>
      </c>
      <c r="E41" s="68">
        <v>0</v>
      </c>
      <c r="F41" s="68">
        <v>9</v>
      </c>
      <c r="G41" s="68">
        <v>638</v>
      </c>
      <c r="H41" s="63" t="s">
        <v>323</v>
      </c>
      <c r="I41" s="69">
        <v>613</v>
      </c>
      <c r="J41" s="68">
        <v>26</v>
      </c>
      <c r="K41" s="63" t="s">
        <v>323</v>
      </c>
      <c r="L41" s="69">
        <v>18</v>
      </c>
    </row>
    <row r="42" spans="1:12">
      <c r="A42" s="68">
        <v>6</v>
      </c>
      <c r="B42" s="63" t="s">
        <v>856</v>
      </c>
      <c r="C42" s="68">
        <v>22</v>
      </c>
      <c r="D42" s="68">
        <v>11</v>
      </c>
      <c r="E42" s="68">
        <v>1</v>
      </c>
      <c r="F42" s="68">
        <v>10</v>
      </c>
      <c r="G42" s="68">
        <v>587</v>
      </c>
      <c r="H42" s="63" t="s">
        <v>323</v>
      </c>
      <c r="I42" s="69">
        <v>596</v>
      </c>
      <c r="J42" s="68">
        <v>23</v>
      </c>
      <c r="K42" s="63" t="s">
        <v>323</v>
      </c>
      <c r="L42" s="69">
        <v>21</v>
      </c>
    </row>
    <row r="43" spans="1:12">
      <c r="A43" s="68">
        <v>7</v>
      </c>
      <c r="B43" s="63" t="s">
        <v>862</v>
      </c>
      <c r="C43" s="68">
        <v>22</v>
      </c>
      <c r="D43" s="68">
        <v>9</v>
      </c>
      <c r="E43" s="68">
        <v>1</v>
      </c>
      <c r="F43" s="68">
        <v>12</v>
      </c>
      <c r="G43" s="68">
        <v>500</v>
      </c>
      <c r="H43" s="63" t="s">
        <v>323</v>
      </c>
      <c r="I43" s="69">
        <v>573</v>
      </c>
      <c r="J43" s="68">
        <v>19</v>
      </c>
      <c r="K43" s="63" t="s">
        <v>323</v>
      </c>
      <c r="L43" s="69">
        <v>25</v>
      </c>
    </row>
    <row r="44" spans="1:12">
      <c r="A44" s="68">
        <v>8</v>
      </c>
      <c r="B44" s="63" t="s">
        <v>858</v>
      </c>
      <c r="C44" s="68">
        <v>22</v>
      </c>
      <c r="D44" s="68">
        <v>8</v>
      </c>
      <c r="E44" s="68">
        <v>3</v>
      </c>
      <c r="F44" s="68">
        <v>11</v>
      </c>
      <c r="G44" s="68">
        <v>584</v>
      </c>
      <c r="H44" s="63" t="s">
        <v>323</v>
      </c>
      <c r="I44" s="69">
        <v>615</v>
      </c>
      <c r="J44" s="68">
        <v>19</v>
      </c>
      <c r="K44" s="63" t="s">
        <v>323</v>
      </c>
      <c r="L44" s="69">
        <v>25</v>
      </c>
    </row>
    <row r="45" spans="1:12">
      <c r="A45" s="68">
        <v>9</v>
      </c>
      <c r="B45" s="63" t="s">
        <v>861</v>
      </c>
      <c r="C45" s="68">
        <v>22</v>
      </c>
      <c r="D45" s="68">
        <v>7</v>
      </c>
      <c r="E45" s="68">
        <v>3</v>
      </c>
      <c r="F45" s="68">
        <v>12</v>
      </c>
      <c r="G45" s="68">
        <v>600</v>
      </c>
      <c r="H45" s="63" t="s">
        <v>323</v>
      </c>
      <c r="I45" s="69">
        <v>628</v>
      </c>
      <c r="J45" s="68">
        <v>17</v>
      </c>
      <c r="K45" s="63" t="s">
        <v>323</v>
      </c>
      <c r="L45" s="69">
        <v>27</v>
      </c>
    </row>
    <row r="46" spans="1:12">
      <c r="A46" s="68">
        <v>10</v>
      </c>
      <c r="B46" s="63" t="s">
        <v>860</v>
      </c>
      <c r="C46" s="68">
        <v>22</v>
      </c>
      <c r="D46" s="68">
        <v>7</v>
      </c>
      <c r="E46" s="68">
        <v>1</v>
      </c>
      <c r="F46" s="68">
        <v>14</v>
      </c>
      <c r="G46" s="68">
        <v>532</v>
      </c>
      <c r="H46" s="63" t="s">
        <v>323</v>
      </c>
      <c r="I46" s="69">
        <v>597</v>
      </c>
      <c r="J46" s="68">
        <v>15</v>
      </c>
      <c r="K46" s="63" t="s">
        <v>323</v>
      </c>
      <c r="L46" s="69">
        <v>29</v>
      </c>
    </row>
    <row r="47" spans="1:12">
      <c r="A47" s="68">
        <v>11</v>
      </c>
      <c r="B47" s="63" t="s">
        <v>863</v>
      </c>
      <c r="C47" s="68">
        <v>22</v>
      </c>
      <c r="D47" s="68">
        <v>4</v>
      </c>
      <c r="E47" s="68">
        <v>2</v>
      </c>
      <c r="F47" s="68">
        <v>16</v>
      </c>
      <c r="G47" s="68">
        <v>552</v>
      </c>
      <c r="H47" s="63" t="s">
        <v>323</v>
      </c>
      <c r="I47" s="69">
        <v>638</v>
      </c>
      <c r="J47" s="68">
        <v>10</v>
      </c>
      <c r="K47" s="63" t="s">
        <v>323</v>
      </c>
      <c r="L47" s="69">
        <v>34</v>
      </c>
    </row>
    <row r="48" spans="1:12">
      <c r="A48" s="68">
        <v>12</v>
      </c>
      <c r="B48" s="63" t="s">
        <v>864</v>
      </c>
      <c r="C48" s="68">
        <v>22</v>
      </c>
      <c r="D48" s="68">
        <v>1</v>
      </c>
      <c r="E48" s="68">
        <v>1</v>
      </c>
      <c r="F48" s="68">
        <v>20</v>
      </c>
      <c r="G48" s="68">
        <v>514</v>
      </c>
      <c r="H48" s="63" t="s">
        <v>323</v>
      </c>
      <c r="I48" s="69">
        <v>669</v>
      </c>
      <c r="J48" s="68">
        <v>3</v>
      </c>
      <c r="K48" s="63" t="s">
        <v>323</v>
      </c>
      <c r="L48" s="69">
        <v>41</v>
      </c>
    </row>
    <row r="50" spans="1:12">
      <c r="A50" s="65" t="s">
        <v>865</v>
      </c>
    </row>
    <row r="51" spans="1:12">
      <c r="C51" s="66" t="s">
        <v>316</v>
      </c>
      <c r="D51" s="66" t="s">
        <v>317</v>
      </c>
      <c r="E51" s="66" t="s">
        <v>318</v>
      </c>
      <c r="F51" s="66" t="s">
        <v>319</v>
      </c>
      <c r="H51" s="67" t="s">
        <v>320</v>
      </c>
      <c r="K51" s="67" t="s">
        <v>321</v>
      </c>
    </row>
    <row r="52" spans="1:12">
      <c r="A52" s="68">
        <v>1</v>
      </c>
      <c r="B52" s="63" t="s">
        <v>868</v>
      </c>
      <c r="C52" s="68">
        <v>22</v>
      </c>
      <c r="D52" s="68">
        <v>20</v>
      </c>
      <c r="E52" s="68">
        <v>0</v>
      </c>
      <c r="F52" s="68">
        <v>2</v>
      </c>
      <c r="G52" s="68">
        <v>766</v>
      </c>
      <c r="H52" s="63" t="s">
        <v>323</v>
      </c>
      <c r="I52" s="69">
        <v>539</v>
      </c>
      <c r="J52" s="68">
        <v>40</v>
      </c>
      <c r="K52" s="63" t="s">
        <v>323</v>
      </c>
      <c r="L52" s="69">
        <v>4</v>
      </c>
    </row>
    <row r="53" spans="1:12">
      <c r="A53" s="63">
        <v>2</v>
      </c>
      <c r="B53" s="63" t="s">
        <v>866</v>
      </c>
      <c r="C53" s="68">
        <v>22</v>
      </c>
      <c r="D53" s="68">
        <v>19</v>
      </c>
      <c r="E53" s="68">
        <v>0</v>
      </c>
      <c r="F53" s="68">
        <v>3</v>
      </c>
      <c r="G53" s="68">
        <v>680</v>
      </c>
      <c r="H53" s="63" t="s">
        <v>323</v>
      </c>
      <c r="I53" s="69">
        <v>503</v>
      </c>
      <c r="J53" s="68">
        <v>38</v>
      </c>
      <c r="K53" s="63" t="s">
        <v>323</v>
      </c>
      <c r="L53" s="69">
        <v>6</v>
      </c>
    </row>
    <row r="54" spans="1:12">
      <c r="A54" s="68">
        <v>3</v>
      </c>
      <c r="B54" s="63" t="s">
        <v>869</v>
      </c>
      <c r="C54" s="68">
        <v>22</v>
      </c>
      <c r="D54" s="68">
        <v>15</v>
      </c>
      <c r="E54" s="68">
        <v>1</v>
      </c>
      <c r="F54" s="68">
        <v>6</v>
      </c>
      <c r="G54" s="68">
        <v>674</v>
      </c>
      <c r="H54" s="63" t="s">
        <v>323</v>
      </c>
      <c r="I54" s="69">
        <v>610</v>
      </c>
      <c r="J54" s="68">
        <v>31</v>
      </c>
      <c r="K54" s="63" t="s">
        <v>323</v>
      </c>
      <c r="L54" s="69">
        <v>13</v>
      </c>
    </row>
    <row r="55" spans="1:12">
      <c r="A55" s="68">
        <v>4</v>
      </c>
      <c r="B55" s="63" t="s">
        <v>867</v>
      </c>
      <c r="C55" s="68">
        <v>22</v>
      </c>
      <c r="D55" s="68">
        <v>14</v>
      </c>
      <c r="E55" s="68">
        <v>2</v>
      </c>
      <c r="F55" s="68">
        <v>6</v>
      </c>
      <c r="G55" s="68">
        <v>615</v>
      </c>
      <c r="H55" s="63" t="s">
        <v>323</v>
      </c>
      <c r="I55" s="69">
        <v>594</v>
      </c>
      <c r="J55" s="68">
        <v>30</v>
      </c>
      <c r="K55" s="63" t="s">
        <v>323</v>
      </c>
      <c r="L55" s="69">
        <v>14</v>
      </c>
    </row>
    <row r="56" spans="1:12">
      <c r="A56" s="68">
        <v>5</v>
      </c>
      <c r="B56" s="63" t="s">
        <v>870</v>
      </c>
      <c r="C56" s="68">
        <v>22</v>
      </c>
      <c r="D56" s="68">
        <v>13</v>
      </c>
      <c r="E56" s="68">
        <v>2</v>
      </c>
      <c r="F56" s="68">
        <v>7</v>
      </c>
      <c r="G56" s="68">
        <v>593</v>
      </c>
      <c r="H56" s="63" t="s">
        <v>323</v>
      </c>
      <c r="I56" s="69">
        <v>554</v>
      </c>
      <c r="J56" s="68">
        <v>28</v>
      </c>
      <c r="K56" s="63" t="s">
        <v>323</v>
      </c>
      <c r="L56" s="69">
        <v>16</v>
      </c>
    </row>
    <row r="57" spans="1:12">
      <c r="A57" s="68">
        <v>6</v>
      </c>
      <c r="B57" s="63" t="s">
        <v>873</v>
      </c>
      <c r="C57" s="68">
        <v>22</v>
      </c>
      <c r="D57" s="68">
        <v>9</v>
      </c>
      <c r="E57" s="68">
        <v>1</v>
      </c>
      <c r="F57" s="68">
        <v>12</v>
      </c>
      <c r="G57" s="68">
        <v>589</v>
      </c>
      <c r="H57" s="63" t="s">
        <v>323</v>
      </c>
      <c r="I57" s="69">
        <v>606</v>
      </c>
      <c r="J57" s="68">
        <v>19</v>
      </c>
      <c r="K57" s="63" t="s">
        <v>323</v>
      </c>
      <c r="L57" s="69">
        <v>25</v>
      </c>
    </row>
    <row r="58" spans="1:12">
      <c r="A58" s="68">
        <v>7</v>
      </c>
      <c r="B58" s="63" t="s">
        <v>871</v>
      </c>
      <c r="C58" s="68">
        <v>22</v>
      </c>
      <c r="D58" s="68">
        <v>9</v>
      </c>
      <c r="E58" s="68">
        <v>0</v>
      </c>
      <c r="F58" s="68">
        <v>13</v>
      </c>
      <c r="G58" s="68">
        <v>532</v>
      </c>
      <c r="H58" s="63" t="s">
        <v>323</v>
      </c>
      <c r="I58" s="69">
        <v>574</v>
      </c>
      <c r="J58" s="68">
        <v>18</v>
      </c>
      <c r="K58" s="63" t="s">
        <v>323</v>
      </c>
      <c r="L58" s="69">
        <v>26</v>
      </c>
    </row>
    <row r="59" spans="1:12">
      <c r="A59" s="68">
        <v>8</v>
      </c>
      <c r="B59" s="63" t="s">
        <v>874</v>
      </c>
      <c r="C59" s="68">
        <v>22</v>
      </c>
      <c r="D59" s="68">
        <v>8</v>
      </c>
      <c r="E59" s="68">
        <v>2</v>
      </c>
      <c r="F59" s="68">
        <v>12</v>
      </c>
      <c r="G59" s="68">
        <v>534</v>
      </c>
      <c r="H59" s="63" t="s">
        <v>323</v>
      </c>
      <c r="I59" s="69">
        <v>538</v>
      </c>
      <c r="J59" s="68">
        <v>18</v>
      </c>
      <c r="K59" s="63" t="s">
        <v>323</v>
      </c>
      <c r="L59" s="69">
        <v>26</v>
      </c>
    </row>
    <row r="60" spans="1:12">
      <c r="A60" s="68">
        <v>9</v>
      </c>
      <c r="B60" s="63" t="s">
        <v>872</v>
      </c>
      <c r="C60" s="68">
        <v>22</v>
      </c>
      <c r="D60" s="68">
        <v>7</v>
      </c>
      <c r="E60" s="68">
        <v>0</v>
      </c>
      <c r="F60" s="68">
        <v>15</v>
      </c>
      <c r="G60" s="68">
        <v>567</v>
      </c>
      <c r="H60" s="63" t="s">
        <v>323</v>
      </c>
      <c r="I60" s="69">
        <v>630</v>
      </c>
      <c r="J60" s="68">
        <v>14</v>
      </c>
      <c r="K60" s="63" t="s">
        <v>323</v>
      </c>
      <c r="L60" s="69">
        <v>30</v>
      </c>
    </row>
    <row r="61" spans="1:12">
      <c r="A61" s="68">
        <v>10</v>
      </c>
      <c r="B61" s="63" t="s">
        <v>876</v>
      </c>
      <c r="C61" s="68">
        <v>22</v>
      </c>
      <c r="D61" s="68">
        <v>6</v>
      </c>
      <c r="E61" s="68">
        <v>1</v>
      </c>
      <c r="F61" s="68">
        <v>15</v>
      </c>
      <c r="G61" s="68">
        <v>539</v>
      </c>
      <c r="H61" s="63" t="s">
        <v>323</v>
      </c>
      <c r="I61" s="69">
        <v>597</v>
      </c>
      <c r="J61" s="68">
        <v>13</v>
      </c>
      <c r="K61" s="63" t="s">
        <v>323</v>
      </c>
      <c r="L61" s="69">
        <v>31</v>
      </c>
    </row>
    <row r="62" spans="1:12">
      <c r="A62" s="68">
        <v>11</v>
      </c>
      <c r="B62" s="63" t="s">
        <v>875</v>
      </c>
      <c r="C62" s="68">
        <v>22</v>
      </c>
      <c r="D62" s="68">
        <v>5</v>
      </c>
      <c r="E62" s="68">
        <v>0</v>
      </c>
      <c r="F62" s="68">
        <v>17</v>
      </c>
      <c r="G62" s="68">
        <v>479</v>
      </c>
      <c r="H62" s="63" t="s">
        <v>323</v>
      </c>
      <c r="I62" s="69">
        <v>640</v>
      </c>
      <c r="J62" s="68">
        <v>10</v>
      </c>
      <c r="K62" s="63" t="s">
        <v>323</v>
      </c>
      <c r="L62" s="69">
        <v>34</v>
      </c>
    </row>
    <row r="63" spans="1:12">
      <c r="A63" s="68">
        <v>12</v>
      </c>
      <c r="B63" s="63" t="s">
        <v>877</v>
      </c>
      <c r="C63" s="68">
        <v>22</v>
      </c>
      <c r="D63" s="68">
        <v>2</v>
      </c>
      <c r="E63" s="68">
        <v>1</v>
      </c>
      <c r="F63" s="68">
        <v>19</v>
      </c>
      <c r="G63" s="68">
        <v>529</v>
      </c>
      <c r="H63" s="63" t="s">
        <v>323</v>
      </c>
      <c r="I63" s="69">
        <v>712</v>
      </c>
      <c r="J63" s="68">
        <v>5</v>
      </c>
      <c r="K63" s="63" t="s">
        <v>323</v>
      </c>
      <c r="L63" s="69">
        <v>39</v>
      </c>
    </row>
    <row r="65" spans="1:12">
      <c r="A65" s="65" t="s">
        <v>878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879</v>
      </c>
      <c r="C67" s="68">
        <v>18</v>
      </c>
      <c r="D67" s="68">
        <v>15</v>
      </c>
      <c r="E67" s="68">
        <v>1</v>
      </c>
      <c r="F67" s="68">
        <v>2</v>
      </c>
      <c r="G67" s="68">
        <v>583</v>
      </c>
      <c r="H67" s="63" t="s">
        <v>323</v>
      </c>
      <c r="I67" s="69">
        <v>422</v>
      </c>
      <c r="J67" s="68">
        <v>31</v>
      </c>
      <c r="K67" s="63" t="s">
        <v>323</v>
      </c>
      <c r="L67" s="69">
        <v>5</v>
      </c>
    </row>
    <row r="68" spans="1:12">
      <c r="A68" s="68">
        <v>2</v>
      </c>
      <c r="B68" s="63" t="s">
        <v>881</v>
      </c>
      <c r="C68" s="68">
        <v>18</v>
      </c>
      <c r="D68" s="68">
        <v>15</v>
      </c>
      <c r="E68" s="68">
        <v>1</v>
      </c>
      <c r="F68" s="68">
        <v>2</v>
      </c>
      <c r="G68" s="68">
        <v>567</v>
      </c>
      <c r="H68" s="63" t="s">
        <v>323</v>
      </c>
      <c r="I68" s="69">
        <v>411</v>
      </c>
      <c r="J68" s="68">
        <v>31</v>
      </c>
      <c r="K68" s="63" t="s">
        <v>323</v>
      </c>
      <c r="L68" s="69">
        <v>5</v>
      </c>
    </row>
    <row r="69" spans="1:12">
      <c r="A69" s="68">
        <v>3</v>
      </c>
      <c r="B69" s="63" t="s">
        <v>880</v>
      </c>
      <c r="C69" s="68">
        <v>18</v>
      </c>
      <c r="D69" s="68">
        <v>11</v>
      </c>
      <c r="E69" s="68">
        <v>3</v>
      </c>
      <c r="F69" s="68">
        <v>4</v>
      </c>
      <c r="G69" s="68">
        <v>530</v>
      </c>
      <c r="H69" s="63" t="s">
        <v>323</v>
      </c>
      <c r="I69" s="69">
        <v>444</v>
      </c>
      <c r="J69" s="68">
        <v>25</v>
      </c>
      <c r="K69" s="63" t="s">
        <v>323</v>
      </c>
      <c r="L69" s="69">
        <v>11</v>
      </c>
    </row>
    <row r="70" spans="1:12">
      <c r="A70" s="68">
        <v>4</v>
      </c>
      <c r="B70" s="63" t="s">
        <v>882</v>
      </c>
      <c r="C70" s="68">
        <v>18</v>
      </c>
      <c r="D70" s="68">
        <v>9</v>
      </c>
      <c r="E70" s="68">
        <v>3</v>
      </c>
      <c r="F70" s="68">
        <v>6</v>
      </c>
      <c r="G70" s="68">
        <v>465</v>
      </c>
      <c r="H70" s="63" t="s">
        <v>323</v>
      </c>
      <c r="I70" s="69">
        <v>414</v>
      </c>
      <c r="J70" s="68">
        <v>21</v>
      </c>
      <c r="K70" s="63" t="s">
        <v>323</v>
      </c>
      <c r="L70" s="69">
        <v>15</v>
      </c>
    </row>
    <row r="71" spans="1:12">
      <c r="A71" s="68">
        <v>5</v>
      </c>
      <c r="B71" s="63" t="s">
        <v>883</v>
      </c>
      <c r="C71" s="68">
        <v>18</v>
      </c>
      <c r="D71" s="68">
        <v>9</v>
      </c>
      <c r="E71" s="68">
        <v>1</v>
      </c>
      <c r="F71" s="68">
        <v>8</v>
      </c>
      <c r="G71" s="68">
        <v>439</v>
      </c>
      <c r="H71" s="63" t="s">
        <v>323</v>
      </c>
      <c r="I71" s="69">
        <v>417</v>
      </c>
      <c r="J71" s="68">
        <v>19</v>
      </c>
      <c r="K71" s="63" t="s">
        <v>323</v>
      </c>
      <c r="L71" s="69">
        <v>17</v>
      </c>
    </row>
    <row r="72" spans="1:12">
      <c r="A72" s="68">
        <v>6</v>
      </c>
      <c r="B72" s="63" t="s">
        <v>884</v>
      </c>
      <c r="C72" s="68">
        <v>18</v>
      </c>
      <c r="D72" s="68">
        <v>8</v>
      </c>
      <c r="E72" s="68">
        <v>0</v>
      </c>
      <c r="F72" s="68">
        <v>10</v>
      </c>
      <c r="G72" s="68">
        <v>498</v>
      </c>
      <c r="H72" s="63" t="s">
        <v>323</v>
      </c>
      <c r="I72" s="69">
        <v>531</v>
      </c>
      <c r="J72" s="68">
        <v>16</v>
      </c>
      <c r="K72" s="63" t="s">
        <v>323</v>
      </c>
      <c r="L72" s="69">
        <v>20</v>
      </c>
    </row>
    <row r="73" spans="1:12">
      <c r="A73" s="68">
        <v>7</v>
      </c>
      <c r="B73" s="63" t="s">
        <v>885</v>
      </c>
      <c r="C73" s="68">
        <v>18</v>
      </c>
      <c r="D73" s="68">
        <v>5</v>
      </c>
      <c r="E73" s="68">
        <v>1</v>
      </c>
      <c r="F73" s="68">
        <v>12</v>
      </c>
      <c r="G73" s="68">
        <v>372</v>
      </c>
      <c r="H73" s="63" t="s">
        <v>323</v>
      </c>
      <c r="I73" s="69">
        <v>456</v>
      </c>
      <c r="J73" s="68">
        <v>11</v>
      </c>
      <c r="K73" s="63" t="s">
        <v>323</v>
      </c>
      <c r="L73" s="69">
        <v>25</v>
      </c>
    </row>
    <row r="74" spans="1:12">
      <c r="A74" s="68">
        <v>8</v>
      </c>
      <c r="B74" s="63" t="s">
        <v>888</v>
      </c>
      <c r="C74" s="68">
        <v>18</v>
      </c>
      <c r="D74" s="68">
        <v>5</v>
      </c>
      <c r="E74" s="68">
        <v>1</v>
      </c>
      <c r="F74" s="68">
        <v>12</v>
      </c>
      <c r="G74" s="68">
        <v>461</v>
      </c>
      <c r="H74" s="63" t="s">
        <v>323</v>
      </c>
      <c r="I74" s="69">
        <v>527</v>
      </c>
      <c r="J74" s="68">
        <v>11</v>
      </c>
      <c r="K74" s="63" t="s">
        <v>323</v>
      </c>
      <c r="L74" s="69">
        <v>25</v>
      </c>
    </row>
    <row r="75" spans="1:12">
      <c r="A75" s="68">
        <v>9</v>
      </c>
      <c r="B75" s="63" t="s">
        <v>886</v>
      </c>
      <c r="C75" s="68">
        <v>18</v>
      </c>
      <c r="D75" s="68">
        <v>3</v>
      </c>
      <c r="E75" s="68">
        <v>2</v>
      </c>
      <c r="F75" s="68">
        <v>13</v>
      </c>
      <c r="G75" s="68">
        <v>374</v>
      </c>
      <c r="H75" s="63" t="s">
        <v>323</v>
      </c>
      <c r="I75" s="69">
        <v>501</v>
      </c>
      <c r="J75" s="68">
        <v>8</v>
      </c>
      <c r="K75" s="63" t="s">
        <v>323</v>
      </c>
      <c r="L75" s="69">
        <v>28</v>
      </c>
    </row>
    <row r="76" spans="1:12">
      <c r="A76" s="68">
        <v>10</v>
      </c>
      <c r="B76" s="63" t="s">
        <v>887</v>
      </c>
      <c r="C76" s="68">
        <v>18</v>
      </c>
      <c r="D76" s="68">
        <v>3</v>
      </c>
      <c r="E76" s="68">
        <v>1</v>
      </c>
      <c r="F76" s="68">
        <v>14</v>
      </c>
      <c r="G76" s="68">
        <v>342</v>
      </c>
      <c r="H76" s="63" t="s">
        <v>323</v>
      </c>
      <c r="I76" s="69">
        <v>508</v>
      </c>
      <c r="J76" s="68">
        <v>7</v>
      </c>
      <c r="K76" s="63" t="s">
        <v>323</v>
      </c>
      <c r="L76" s="69">
        <v>29</v>
      </c>
    </row>
    <row r="78" spans="1:12">
      <c r="A78" s="65" t="s">
        <v>587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836</v>
      </c>
      <c r="C80" s="68">
        <v>22</v>
      </c>
      <c r="D80" s="68">
        <v>19</v>
      </c>
      <c r="E80" s="68">
        <v>0</v>
      </c>
      <c r="F80" s="68">
        <v>3</v>
      </c>
      <c r="G80" s="68">
        <v>650</v>
      </c>
      <c r="H80" s="63" t="s">
        <v>323</v>
      </c>
      <c r="I80" s="69">
        <v>523</v>
      </c>
      <c r="J80" s="68">
        <v>38</v>
      </c>
      <c r="K80" s="63" t="s">
        <v>323</v>
      </c>
      <c r="L80" s="69">
        <v>6</v>
      </c>
    </row>
    <row r="81" spans="1:12">
      <c r="A81" s="68">
        <v>2</v>
      </c>
      <c r="B81" s="63" t="s">
        <v>858</v>
      </c>
      <c r="C81" s="68">
        <v>22</v>
      </c>
      <c r="D81" s="68">
        <v>19</v>
      </c>
      <c r="E81" s="68">
        <v>0</v>
      </c>
      <c r="F81" s="68">
        <v>3</v>
      </c>
      <c r="G81" s="68">
        <v>583</v>
      </c>
      <c r="H81" s="63" t="s">
        <v>323</v>
      </c>
      <c r="I81" s="69">
        <v>482</v>
      </c>
      <c r="J81" s="68">
        <v>38</v>
      </c>
      <c r="K81" s="63" t="s">
        <v>323</v>
      </c>
      <c r="L81" s="69">
        <v>6</v>
      </c>
    </row>
    <row r="82" spans="1:12">
      <c r="A82" s="68">
        <v>3</v>
      </c>
      <c r="B82" s="63" t="s">
        <v>843</v>
      </c>
      <c r="C82" s="68">
        <v>22</v>
      </c>
      <c r="D82" s="68">
        <v>18</v>
      </c>
      <c r="E82" s="68">
        <v>0</v>
      </c>
      <c r="F82" s="68">
        <v>4</v>
      </c>
      <c r="G82" s="68">
        <v>665</v>
      </c>
      <c r="H82" s="63" t="s">
        <v>323</v>
      </c>
      <c r="I82" s="69">
        <v>484</v>
      </c>
      <c r="J82" s="68">
        <v>36</v>
      </c>
      <c r="K82" s="63" t="s">
        <v>323</v>
      </c>
      <c r="L82" s="69">
        <v>8</v>
      </c>
    </row>
    <row r="83" spans="1:12">
      <c r="A83" s="68">
        <v>4</v>
      </c>
      <c r="B83" s="63" t="s">
        <v>835</v>
      </c>
      <c r="C83" s="68">
        <v>22</v>
      </c>
      <c r="D83" s="68">
        <v>16</v>
      </c>
      <c r="E83" s="68">
        <v>0</v>
      </c>
      <c r="F83" s="68">
        <v>6</v>
      </c>
      <c r="G83" s="68">
        <v>644</v>
      </c>
      <c r="H83" s="63" t="s">
        <v>323</v>
      </c>
      <c r="I83" s="69">
        <v>596</v>
      </c>
      <c r="J83" s="68">
        <v>32</v>
      </c>
      <c r="K83" s="63" t="s">
        <v>323</v>
      </c>
      <c r="L83" s="69">
        <v>12</v>
      </c>
    </row>
    <row r="84" spans="1:12">
      <c r="A84" s="68">
        <v>5</v>
      </c>
      <c r="B84" s="63" t="s">
        <v>388</v>
      </c>
      <c r="C84" s="68">
        <v>22</v>
      </c>
      <c r="D84" s="68">
        <v>11</v>
      </c>
      <c r="E84" s="68">
        <v>2</v>
      </c>
      <c r="F84" s="68">
        <v>9</v>
      </c>
      <c r="G84" s="68">
        <v>502</v>
      </c>
      <c r="H84" s="63" t="s">
        <v>323</v>
      </c>
      <c r="I84" s="69">
        <v>497</v>
      </c>
      <c r="J84" s="68">
        <v>24</v>
      </c>
      <c r="K84" s="63" t="s">
        <v>323</v>
      </c>
      <c r="L84" s="69">
        <v>20</v>
      </c>
    </row>
    <row r="85" spans="1:12">
      <c r="A85" s="68">
        <v>6</v>
      </c>
      <c r="B85" s="63" t="s">
        <v>870</v>
      </c>
      <c r="C85" s="68">
        <v>22</v>
      </c>
      <c r="D85" s="68">
        <v>11</v>
      </c>
      <c r="E85" s="68">
        <v>0</v>
      </c>
      <c r="F85" s="68">
        <v>11</v>
      </c>
      <c r="G85" s="68">
        <v>493</v>
      </c>
      <c r="H85" s="63" t="s">
        <v>323</v>
      </c>
      <c r="I85" s="69">
        <v>481</v>
      </c>
      <c r="J85" s="68">
        <v>22</v>
      </c>
      <c r="K85" s="63" t="s">
        <v>323</v>
      </c>
      <c r="L85" s="69">
        <v>22</v>
      </c>
    </row>
    <row r="86" spans="1:12">
      <c r="A86" s="68">
        <v>7</v>
      </c>
      <c r="B86" s="63" t="s">
        <v>854</v>
      </c>
      <c r="C86" s="68">
        <v>22</v>
      </c>
      <c r="D86" s="68">
        <v>10</v>
      </c>
      <c r="E86" s="68">
        <v>1</v>
      </c>
      <c r="F86" s="68">
        <v>11</v>
      </c>
      <c r="G86" s="68">
        <v>456</v>
      </c>
      <c r="H86" s="63" t="s">
        <v>323</v>
      </c>
      <c r="I86" s="69">
        <v>492</v>
      </c>
      <c r="J86" s="68">
        <v>21</v>
      </c>
      <c r="K86" s="63" t="s">
        <v>323</v>
      </c>
      <c r="L86" s="69">
        <v>23</v>
      </c>
    </row>
    <row r="87" spans="1:12">
      <c r="A87" s="68">
        <v>8</v>
      </c>
      <c r="B87" s="63" t="s">
        <v>838</v>
      </c>
      <c r="C87" s="68">
        <v>22</v>
      </c>
      <c r="D87" s="68">
        <v>8</v>
      </c>
      <c r="E87" s="68">
        <v>0</v>
      </c>
      <c r="F87" s="68">
        <v>14</v>
      </c>
      <c r="G87" s="68">
        <v>492</v>
      </c>
      <c r="H87" s="63" t="s">
        <v>323</v>
      </c>
      <c r="I87" s="69">
        <v>544</v>
      </c>
      <c r="J87" s="68">
        <v>16</v>
      </c>
      <c r="K87" s="63" t="s">
        <v>323</v>
      </c>
      <c r="L87" s="69">
        <v>28</v>
      </c>
    </row>
    <row r="88" spans="1:12">
      <c r="A88" s="68">
        <v>9</v>
      </c>
      <c r="B88" s="63" t="s">
        <v>847</v>
      </c>
      <c r="C88" s="68">
        <v>22</v>
      </c>
      <c r="D88" s="68">
        <v>7</v>
      </c>
      <c r="E88" s="68">
        <v>0</v>
      </c>
      <c r="F88" s="68">
        <v>15</v>
      </c>
      <c r="G88" s="68">
        <v>471</v>
      </c>
      <c r="H88" s="63" t="s">
        <v>323</v>
      </c>
      <c r="I88" s="69">
        <v>530</v>
      </c>
      <c r="J88" s="68">
        <v>14</v>
      </c>
      <c r="K88" s="63" t="s">
        <v>323</v>
      </c>
      <c r="L88" s="69">
        <v>30</v>
      </c>
    </row>
    <row r="89" spans="1:12">
      <c r="A89" s="68">
        <v>10</v>
      </c>
      <c r="B89" s="63" t="s">
        <v>886</v>
      </c>
      <c r="C89" s="68">
        <v>22</v>
      </c>
      <c r="D89" s="68">
        <v>5</v>
      </c>
      <c r="E89" s="68">
        <v>2</v>
      </c>
      <c r="F89" s="68">
        <v>15</v>
      </c>
      <c r="G89" s="68">
        <v>511</v>
      </c>
      <c r="H89" s="63" t="s">
        <v>323</v>
      </c>
      <c r="I89" s="69">
        <v>621</v>
      </c>
      <c r="J89" s="68">
        <v>12</v>
      </c>
      <c r="K89" s="63" t="s">
        <v>323</v>
      </c>
      <c r="L89" s="69">
        <v>32</v>
      </c>
    </row>
    <row r="90" spans="1:12">
      <c r="A90" s="68">
        <v>11</v>
      </c>
      <c r="B90" s="63" t="s">
        <v>848</v>
      </c>
      <c r="C90" s="68">
        <v>22</v>
      </c>
      <c r="D90" s="68">
        <v>5</v>
      </c>
      <c r="E90" s="68">
        <v>1</v>
      </c>
      <c r="F90" s="68">
        <v>16</v>
      </c>
      <c r="G90" s="68">
        <v>505</v>
      </c>
      <c r="H90" s="63" t="s">
        <v>323</v>
      </c>
      <c r="I90" s="69">
        <v>580</v>
      </c>
      <c r="J90" s="68">
        <v>11</v>
      </c>
      <c r="K90" s="63" t="s">
        <v>323</v>
      </c>
      <c r="L90" s="69">
        <v>33</v>
      </c>
    </row>
    <row r="91" spans="1:12">
      <c r="A91" s="68">
        <v>12</v>
      </c>
      <c r="B91" s="63" t="s">
        <v>837</v>
      </c>
      <c r="C91" s="68">
        <v>22</v>
      </c>
      <c r="D91" s="68">
        <v>0</v>
      </c>
      <c r="E91" s="68">
        <v>0</v>
      </c>
      <c r="F91" s="68">
        <v>22</v>
      </c>
      <c r="G91" s="68">
        <v>461</v>
      </c>
      <c r="H91" s="63" t="s">
        <v>323</v>
      </c>
      <c r="I91" s="69">
        <v>603</v>
      </c>
      <c r="J91" s="68">
        <v>0</v>
      </c>
      <c r="K91" s="63" t="s">
        <v>323</v>
      </c>
      <c r="L91" s="69">
        <v>44</v>
      </c>
    </row>
    <row r="93" spans="1:12">
      <c r="A93" s="65" t="s">
        <v>707</v>
      </c>
    </row>
    <row r="94" spans="1:12">
      <c r="C94" s="66" t="s">
        <v>316</v>
      </c>
      <c r="D94" s="66" t="s">
        <v>317</v>
      </c>
      <c r="E94" s="66" t="s">
        <v>318</v>
      </c>
      <c r="F94" s="66" t="s">
        <v>319</v>
      </c>
      <c r="H94" s="67" t="s">
        <v>320</v>
      </c>
      <c r="K94" s="67" t="s">
        <v>321</v>
      </c>
    </row>
    <row r="95" spans="1:12">
      <c r="A95" s="68">
        <v>1</v>
      </c>
      <c r="B95" s="63" t="s">
        <v>869</v>
      </c>
      <c r="C95" s="68">
        <v>18</v>
      </c>
      <c r="D95" s="68">
        <v>16</v>
      </c>
      <c r="E95" s="68">
        <v>0</v>
      </c>
      <c r="F95" s="68">
        <v>2</v>
      </c>
      <c r="G95" s="68">
        <v>589</v>
      </c>
      <c r="H95" s="63" t="s">
        <v>323</v>
      </c>
      <c r="I95" s="69">
        <v>377</v>
      </c>
      <c r="J95" s="68">
        <v>32</v>
      </c>
      <c r="K95" s="63" t="s">
        <v>323</v>
      </c>
      <c r="L95" s="69">
        <v>4</v>
      </c>
    </row>
    <row r="96" spans="1:12">
      <c r="A96" s="68">
        <v>2</v>
      </c>
      <c r="B96" s="63" t="s">
        <v>332</v>
      </c>
      <c r="C96" s="68">
        <v>18</v>
      </c>
      <c r="D96" s="68">
        <v>14</v>
      </c>
      <c r="E96" s="68">
        <v>1</v>
      </c>
      <c r="F96" s="68">
        <v>3</v>
      </c>
      <c r="G96" s="68">
        <v>443</v>
      </c>
      <c r="H96" s="63" t="s">
        <v>323</v>
      </c>
      <c r="I96" s="69">
        <v>384</v>
      </c>
      <c r="J96" s="68">
        <v>29</v>
      </c>
      <c r="K96" s="63" t="s">
        <v>323</v>
      </c>
      <c r="L96" s="69">
        <v>7</v>
      </c>
    </row>
    <row r="97" spans="1:12">
      <c r="A97" s="68">
        <v>3</v>
      </c>
      <c r="B97" s="63" t="s">
        <v>890</v>
      </c>
      <c r="C97" s="68">
        <v>18</v>
      </c>
      <c r="D97" s="68">
        <v>10</v>
      </c>
      <c r="E97" s="68">
        <v>1</v>
      </c>
      <c r="F97" s="68">
        <v>7</v>
      </c>
      <c r="G97" s="68">
        <v>375</v>
      </c>
      <c r="H97" s="63" t="s">
        <v>323</v>
      </c>
      <c r="I97" s="69">
        <v>383</v>
      </c>
      <c r="J97" s="68">
        <v>21</v>
      </c>
      <c r="K97" s="63" t="s">
        <v>323</v>
      </c>
      <c r="L97" s="69">
        <v>15</v>
      </c>
    </row>
    <row r="98" spans="1:12">
      <c r="A98" s="68">
        <v>4</v>
      </c>
      <c r="B98" s="63" t="s">
        <v>856</v>
      </c>
      <c r="C98" s="68">
        <v>18</v>
      </c>
      <c r="D98" s="68">
        <v>9</v>
      </c>
      <c r="E98" s="68">
        <v>2</v>
      </c>
      <c r="F98" s="68">
        <v>7</v>
      </c>
      <c r="G98" s="68">
        <v>456</v>
      </c>
      <c r="H98" s="63" t="s">
        <v>323</v>
      </c>
      <c r="I98" s="69">
        <v>441</v>
      </c>
      <c r="J98" s="68">
        <v>20</v>
      </c>
      <c r="K98" s="63" t="s">
        <v>323</v>
      </c>
      <c r="L98" s="69">
        <v>16</v>
      </c>
    </row>
    <row r="99" spans="1:12">
      <c r="A99" s="68">
        <v>5</v>
      </c>
      <c r="B99" s="63" t="s">
        <v>889</v>
      </c>
      <c r="C99" s="68">
        <v>18</v>
      </c>
      <c r="D99" s="68">
        <v>9</v>
      </c>
      <c r="E99" s="68">
        <v>2</v>
      </c>
      <c r="F99" s="68">
        <v>7</v>
      </c>
      <c r="G99" s="68">
        <v>455</v>
      </c>
      <c r="H99" s="63" t="s">
        <v>323</v>
      </c>
      <c r="I99" s="69">
        <v>409</v>
      </c>
      <c r="J99" s="68">
        <v>20</v>
      </c>
      <c r="K99" s="63" t="s">
        <v>323</v>
      </c>
      <c r="L99" s="69">
        <v>16</v>
      </c>
    </row>
    <row r="100" spans="1:12">
      <c r="A100" s="68">
        <v>6</v>
      </c>
      <c r="B100" s="63" t="s">
        <v>491</v>
      </c>
      <c r="C100" s="68">
        <v>18</v>
      </c>
      <c r="D100" s="68">
        <v>8</v>
      </c>
      <c r="E100" s="68">
        <v>3</v>
      </c>
      <c r="F100" s="68">
        <v>7</v>
      </c>
      <c r="G100" s="68">
        <v>410</v>
      </c>
      <c r="H100" s="63" t="s">
        <v>323</v>
      </c>
      <c r="I100" s="69">
        <v>428</v>
      </c>
      <c r="J100" s="68">
        <v>19</v>
      </c>
      <c r="K100" s="63" t="s">
        <v>323</v>
      </c>
      <c r="L100" s="69">
        <v>17</v>
      </c>
    </row>
    <row r="101" spans="1:12">
      <c r="A101" s="68">
        <v>7</v>
      </c>
      <c r="B101" s="63" t="s">
        <v>866</v>
      </c>
      <c r="C101" s="68">
        <v>18</v>
      </c>
      <c r="D101" s="68">
        <v>8</v>
      </c>
      <c r="E101" s="68">
        <v>0</v>
      </c>
      <c r="F101" s="68">
        <v>10</v>
      </c>
      <c r="G101" s="68">
        <v>449</v>
      </c>
      <c r="H101" s="63" t="s">
        <v>323</v>
      </c>
      <c r="I101" s="69">
        <v>469</v>
      </c>
      <c r="J101" s="68">
        <v>16</v>
      </c>
      <c r="K101" s="63" t="s">
        <v>323</v>
      </c>
      <c r="L101" s="69">
        <v>20</v>
      </c>
    </row>
    <row r="102" spans="1:12">
      <c r="A102" s="68">
        <v>8</v>
      </c>
      <c r="B102" s="63" t="s">
        <v>846</v>
      </c>
      <c r="C102" s="68">
        <v>18</v>
      </c>
      <c r="D102" s="68">
        <v>8</v>
      </c>
      <c r="E102" s="68">
        <v>0</v>
      </c>
      <c r="F102" s="68">
        <v>10</v>
      </c>
      <c r="G102" s="68">
        <v>420</v>
      </c>
      <c r="H102" s="63" t="s">
        <v>323</v>
      </c>
      <c r="I102" s="69">
        <v>422</v>
      </c>
      <c r="J102" s="68">
        <v>16</v>
      </c>
      <c r="K102" s="63" t="s">
        <v>323</v>
      </c>
      <c r="L102" s="69">
        <v>20</v>
      </c>
    </row>
    <row r="103" spans="1:12">
      <c r="A103" s="68">
        <v>9</v>
      </c>
      <c r="B103" s="63" t="s">
        <v>841</v>
      </c>
      <c r="C103" s="68">
        <v>18</v>
      </c>
      <c r="D103" s="68">
        <v>2</v>
      </c>
      <c r="E103" s="68">
        <v>0</v>
      </c>
      <c r="F103" s="68">
        <v>16</v>
      </c>
      <c r="G103" s="68">
        <v>383</v>
      </c>
      <c r="H103" s="63" t="s">
        <v>323</v>
      </c>
      <c r="I103" s="69">
        <v>552</v>
      </c>
      <c r="J103" s="68">
        <v>4</v>
      </c>
      <c r="K103" s="63" t="s">
        <v>323</v>
      </c>
      <c r="L103" s="69">
        <v>32</v>
      </c>
    </row>
    <row r="104" spans="1:12">
      <c r="A104" s="68">
        <v>10</v>
      </c>
      <c r="B104" s="63" t="s">
        <v>855</v>
      </c>
      <c r="C104" s="68">
        <v>18</v>
      </c>
      <c r="D104" s="68">
        <v>1</v>
      </c>
      <c r="E104" s="68">
        <v>1</v>
      </c>
      <c r="F104" s="68">
        <v>16</v>
      </c>
      <c r="G104" s="68">
        <v>364</v>
      </c>
      <c r="H104" s="63" t="s">
        <v>323</v>
      </c>
      <c r="I104" s="69">
        <v>479</v>
      </c>
      <c r="J104" s="68">
        <v>3</v>
      </c>
      <c r="K104" s="63" t="s">
        <v>323</v>
      </c>
      <c r="L104" s="69">
        <v>33</v>
      </c>
    </row>
    <row r="106" spans="1:12">
      <c r="A106" s="65" t="s">
        <v>708</v>
      </c>
    </row>
    <row r="107" spans="1:12">
      <c r="C107" s="66" t="s">
        <v>316</v>
      </c>
      <c r="D107" s="66" t="s">
        <v>317</v>
      </c>
      <c r="E107" s="66" t="s">
        <v>318</v>
      </c>
      <c r="F107" s="66" t="s">
        <v>319</v>
      </c>
      <c r="H107" s="67" t="s">
        <v>320</v>
      </c>
      <c r="K107" s="67" t="s">
        <v>321</v>
      </c>
    </row>
    <row r="108" spans="1:12">
      <c r="A108" s="68">
        <v>1</v>
      </c>
      <c r="B108" s="63" t="s">
        <v>849</v>
      </c>
      <c r="C108" s="68">
        <v>16</v>
      </c>
      <c r="D108" s="68">
        <v>15</v>
      </c>
      <c r="E108" s="68">
        <v>0</v>
      </c>
      <c r="F108" s="68">
        <v>1</v>
      </c>
      <c r="G108" s="68">
        <v>455</v>
      </c>
      <c r="H108" s="63" t="s">
        <v>323</v>
      </c>
      <c r="I108" s="69">
        <v>297</v>
      </c>
      <c r="J108" s="68">
        <v>30</v>
      </c>
      <c r="K108" s="63" t="s">
        <v>323</v>
      </c>
      <c r="L108" s="69">
        <v>2</v>
      </c>
    </row>
    <row r="109" spans="1:12">
      <c r="A109" s="63">
        <v>2</v>
      </c>
      <c r="B109" s="63" t="s">
        <v>852</v>
      </c>
      <c r="C109" s="68">
        <v>16</v>
      </c>
      <c r="D109" s="68">
        <v>15</v>
      </c>
      <c r="E109" s="68">
        <v>0</v>
      </c>
      <c r="F109" s="68">
        <v>1</v>
      </c>
      <c r="G109" s="68">
        <v>481</v>
      </c>
      <c r="H109" s="63" t="s">
        <v>323</v>
      </c>
      <c r="I109" s="69">
        <v>362</v>
      </c>
      <c r="J109" s="68">
        <v>30</v>
      </c>
      <c r="K109" s="63" t="s">
        <v>323</v>
      </c>
      <c r="L109" s="69">
        <v>2</v>
      </c>
    </row>
    <row r="110" spans="1:12">
      <c r="A110" s="68">
        <v>3</v>
      </c>
      <c r="B110" s="63" t="s">
        <v>874</v>
      </c>
      <c r="C110" s="68">
        <v>16</v>
      </c>
      <c r="D110" s="68">
        <v>11</v>
      </c>
      <c r="E110" s="68">
        <v>0</v>
      </c>
      <c r="F110" s="68">
        <v>5</v>
      </c>
      <c r="G110" s="68">
        <v>416</v>
      </c>
      <c r="H110" s="63" t="s">
        <v>323</v>
      </c>
      <c r="I110" s="69">
        <v>313</v>
      </c>
      <c r="J110" s="68">
        <v>22</v>
      </c>
      <c r="K110" s="63" t="s">
        <v>323</v>
      </c>
      <c r="L110" s="69">
        <v>10</v>
      </c>
    </row>
    <row r="111" spans="1:12">
      <c r="A111" s="68">
        <v>4</v>
      </c>
      <c r="B111" s="63" t="s">
        <v>845</v>
      </c>
      <c r="C111" s="68">
        <v>16</v>
      </c>
      <c r="D111" s="68">
        <v>8</v>
      </c>
      <c r="E111" s="68">
        <v>0</v>
      </c>
      <c r="F111" s="68">
        <v>8</v>
      </c>
      <c r="G111" s="68">
        <v>309</v>
      </c>
      <c r="H111" s="63" t="s">
        <v>323</v>
      </c>
      <c r="I111" s="69">
        <v>337</v>
      </c>
      <c r="J111" s="68">
        <v>16</v>
      </c>
      <c r="K111" s="63" t="s">
        <v>323</v>
      </c>
      <c r="L111" s="69">
        <v>16</v>
      </c>
    </row>
    <row r="112" spans="1:12">
      <c r="A112" s="68">
        <v>5</v>
      </c>
      <c r="B112" s="63" t="s">
        <v>891</v>
      </c>
      <c r="C112" s="68">
        <v>16</v>
      </c>
      <c r="D112" s="68">
        <v>6</v>
      </c>
      <c r="E112" s="68">
        <v>0</v>
      </c>
      <c r="F112" s="68">
        <v>10</v>
      </c>
      <c r="G112" s="68">
        <v>297</v>
      </c>
      <c r="H112" s="63" t="s">
        <v>323</v>
      </c>
      <c r="I112" s="69">
        <v>306</v>
      </c>
      <c r="J112" s="68">
        <v>12</v>
      </c>
      <c r="K112" s="63" t="s">
        <v>323</v>
      </c>
      <c r="L112" s="69">
        <v>20</v>
      </c>
    </row>
    <row r="113" spans="1:12">
      <c r="A113" s="68">
        <v>6</v>
      </c>
      <c r="B113" s="63" t="s">
        <v>888</v>
      </c>
      <c r="C113" s="68">
        <v>16</v>
      </c>
      <c r="D113" s="68">
        <v>6</v>
      </c>
      <c r="E113" s="68">
        <v>0</v>
      </c>
      <c r="F113" s="68">
        <v>10</v>
      </c>
      <c r="G113" s="68">
        <v>300</v>
      </c>
      <c r="H113" s="63" t="s">
        <v>323</v>
      </c>
      <c r="I113" s="69">
        <v>373</v>
      </c>
      <c r="J113" s="68">
        <v>12</v>
      </c>
      <c r="K113" s="63" t="s">
        <v>323</v>
      </c>
      <c r="L113" s="69">
        <v>20</v>
      </c>
    </row>
    <row r="114" spans="1:12">
      <c r="A114" s="68">
        <v>7</v>
      </c>
      <c r="B114" s="63" t="s">
        <v>857</v>
      </c>
      <c r="C114" s="68">
        <v>16</v>
      </c>
      <c r="D114" s="68">
        <v>6</v>
      </c>
      <c r="E114" s="68">
        <v>0</v>
      </c>
      <c r="F114" s="68">
        <v>10</v>
      </c>
      <c r="G114" s="68">
        <v>351</v>
      </c>
      <c r="H114" s="63" t="s">
        <v>323</v>
      </c>
      <c r="I114" s="69">
        <v>352</v>
      </c>
      <c r="J114" s="68">
        <v>12</v>
      </c>
      <c r="K114" s="63" t="s">
        <v>323</v>
      </c>
      <c r="L114" s="69">
        <v>20</v>
      </c>
    </row>
    <row r="115" spans="1:12">
      <c r="A115" s="68">
        <v>8</v>
      </c>
      <c r="B115" s="63" t="s">
        <v>884</v>
      </c>
      <c r="C115" s="68">
        <v>16</v>
      </c>
      <c r="D115" s="68">
        <v>5</v>
      </c>
      <c r="E115" s="68">
        <v>0</v>
      </c>
      <c r="F115" s="68">
        <v>11</v>
      </c>
      <c r="G115" s="68">
        <v>391</v>
      </c>
      <c r="H115" s="63" t="s">
        <v>323</v>
      </c>
      <c r="I115" s="69">
        <v>374</v>
      </c>
      <c r="J115" s="68">
        <v>10</v>
      </c>
      <c r="K115" s="63" t="s">
        <v>323</v>
      </c>
      <c r="L115" s="69">
        <v>22</v>
      </c>
    </row>
    <row r="116" spans="1:12">
      <c r="A116" s="68">
        <v>9</v>
      </c>
      <c r="B116" s="63" t="s">
        <v>872</v>
      </c>
      <c r="C116" s="68">
        <v>16</v>
      </c>
      <c r="D116" s="68">
        <v>0</v>
      </c>
      <c r="E116" s="68">
        <v>0</v>
      </c>
      <c r="F116" s="68">
        <v>16</v>
      </c>
      <c r="G116" s="68">
        <v>276</v>
      </c>
      <c r="H116" s="63" t="s">
        <v>323</v>
      </c>
      <c r="I116" s="69">
        <v>562</v>
      </c>
      <c r="J116" s="68">
        <v>0</v>
      </c>
      <c r="K116" s="63" t="s">
        <v>323</v>
      </c>
      <c r="L116" s="69">
        <v>32</v>
      </c>
    </row>
    <row r="118" spans="1:12">
      <c r="A118" s="65" t="s">
        <v>892</v>
      </c>
    </row>
    <row r="119" spans="1:12">
      <c r="C119" s="66" t="s">
        <v>316</v>
      </c>
      <c r="D119" s="66" t="s">
        <v>317</v>
      </c>
      <c r="E119" s="66" t="s">
        <v>318</v>
      </c>
      <c r="F119" s="66" t="s">
        <v>319</v>
      </c>
      <c r="H119" s="67" t="s">
        <v>320</v>
      </c>
      <c r="K119" s="67" t="s">
        <v>321</v>
      </c>
    </row>
    <row r="120" spans="1:12">
      <c r="A120" s="68">
        <v>1</v>
      </c>
      <c r="B120" s="63" t="s">
        <v>356</v>
      </c>
      <c r="C120" s="68">
        <v>6</v>
      </c>
      <c r="D120" s="68">
        <v>5</v>
      </c>
      <c r="E120" s="68">
        <v>1</v>
      </c>
      <c r="F120" s="68">
        <v>0</v>
      </c>
      <c r="G120" s="68">
        <v>64</v>
      </c>
      <c r="H120" s="63" t="s">
        <v>323</v>
      </c>
      <c r="I120" s="69">
        <v>55</v>
      </c>
      <c r="J120" s="68">
        <v>11</v>
      </c>
      <c r="K120" s="63" t="s">
        <v>323</v>
      </c>
      <c r="L120" s="69">
        <v>1</v>
      </c>
    </row>
    <row r="121" spans="1:12">
      <c r="A121" s="63">
        <v>2</v>
      </c>
      <c r="B121" s="63" t="s">
        <v>336</v>
      </c>
      <c r="C121" s="68">
        <v>6</v>
      </c>
      <c r="D121" s="68">
        <v>3</v>
      </c>
      <c r="E121" s="68">
        <v>1</v>
      </c>
      <c r="F121" s="68">
        <v>2</v>
      </c>
      <c r="G121" s="68">
        <v>71</v>
      </c>
      <c r="H121" s="63" t="s">
        <v>323</v>
      </c>
      <c r="I121" s="69">
        <v>61</v>
      </c>
      <c r="J121" s="68">
        <v>7</v>
      </c>
      <c r="K121" s="63" t="s">
        <v>323</v>
      </c>
      <c r="L121" s="69">
        <v>5</v>
      </c>
    </row>
    <row r="122" spans="1:12">
      <c r="A122" s="68">
        <v>3</v>
      </c>
      <c r="B122" s="63" t="s">
        <v>431</v>
      </c>
      <c r="C122" s="68">
        <v>6</v>
      </c>
      <c r="D122" s="68">
        <v>2</v>
      </c>
      <c r="E122" s="68">
        <v>0</v>
      </c>
      <c r="F122" s="68">
        <v>4</v>
      </c>
      <c r="G122" s="68">
        <v>64</v>
      </c>
      <c r="H122" s="63" t="s">
        <v>323</v>
      </c>
      <c r="I122" s="69">
        <v>73</v>
      </c>
      <c r="J122" s="68">
        <v>4</v>
      </c>
      <c r="K122" s="63" t="s">
        <v>323</v>
      </c>
      <c r="L122" s="69">
        <v>8</v>
      </c>
    </row>
    <row r="123" spans="1:12">
      <c r="A123" s="68">
        <v>4</v>
      </c>
      <c r="B123" s="63" t="s">
        <v>839</v>
      </c>
      <c r="C123" s="68">
        <v>6</v>
      </c>
      <c r="D123" s="68">
        <v>1</v>
      </c>
      <c r="E123" s="68">
        <v>0</v>
      </c>
      <c r="F123" s="68">
        <v>5</v>
      </c>
      <c r="G123" s="68">
        <v>34</v>
      </c>
      <c r="H123" s="63" t="s">
        <v>323</v>
      </c>
      <c r="I123" s="69">
        <v>44</v>
      </c>
      <c r="J123" s="68">
        <v>2</v>
      </c>
      <c r="K123" s="63" t="s">
        <v>323</v>
      </c>
      <c r="L123" s="69">
        <v>10</v>
      </c>
    </row>
    <row r="125" spans="1:12">
      <c r="A125" s="65" t="s">
        <v>598</v>
      </c>
    </row>
    <row r="126" spans="1:12">
      <c r="C126" s="66" t="s">
        <v>316</v>
      </c>
      <c r="D126" s="66" t="s">
        <v>317</v>
      </c>
      <c r="E126" s="66" t="s">
        <v>318</v>
      </c>
      <c r="F126" s="66" t="s">
        <v>319</v>
      </c>
      <c r="H126" s="67" t="s">
        <v>320</v>
      </c>
      <c r="K126" s="67" t="s">
        <v>321</v>
      </c>
    </row>
    <row r="127" spans="1:12">
      <c r="A127" s="68">
        <v>1</v>
      </c>
      <c r="B127" s="63" t="s">
        <v>482</v>
      </c>
      <c r="C127" s="68">
        <v>14</v>
      </c>
      <c r="D127" s="68">
        <v>12</v>
      </c>
      <c r="E127" s="68">
        <v>1</v>
      </c>
      <c r="F127" s="68">
        <v>1</v>
      </c>
      <c r="G127" s="68">
        <v>410</v>
      </c>
      <c r="H127" s="63" t="s">
        <v>323</v>
      </c>
      <c r="I127" s="69">
        <v>351</v>
      </c>
      <c r="J127" s="68">
        <v>25</v>
      </c>
      <c r="K127" s="63" t="s">
        <v>323</v>
      </c>
      <c r="L127" s="69">
        <v>3</v>
      </c>
    </row>
    <row r="128" spans="1:12">
      <c r="A128" s="63">
        <v>2</v>
      </c>
      <c r="B128" s="63" t="s">
        <v>353</v>
      </c>
      <c r="C128" s="68">
        <v>14</v>
      </c>
      <c r="D128" s="68">
        <v>11</v>
      </c>
      <c r="E128" s="68">
        <v>2</v>
      </c>
      <c r="F128" s="68">
        <v>1</v>
      </c>
      <c r="G128" s="68">
        <v>532</v>
      </c>
      <c r="H128" s="63" t="s">
        <v>323</v>
      </c>
      <c r="I128" s="69">
        <v>388</v>
      </c>
      <c r="J128" s="68">
        <v>24</v>
      </c>
      <c r="K128" s="63" t="s">
        <v>323</v>
      </c>
      <c r="L128" s="69">
        <v>4</v>
      </c>
    </row>
    <row r="129" spans="1:12">
      <c r="A129" s="63">
        <v>3</v>
      </c>
      <c r="B129" s="63" t="s">
        <v>393</v>
      </c>
      <c r="C129" s="68">
        <v>14</v>
      </c>
      <c r="D129" s="68">
        <v>9</v>
      </c>
      <c r="E129" s="68">
        <v>2</v>
      </c>
      <c r="F129" s="68">
        <v>3</v>
      </c>
      <c r="G129" s="68">
        <v>405</v>
      </c>
      <c r="H129" s="63" t="s">
        <v>323</v>
      </c>
      <c r="I129" s="69">
        <v>365</v>
      </c>
      <c r="J129" s="68">
        <v>20</v>
      </c>
      <c r="K129" s="63" t="s">
        <v>323</v>
      </c>
      <c r="L129" s="69">
        <v>8</v>
      </c>
    </row>
    <row r="130" spans="1:12">
      <c r="A130" s="63">
        <v>4</v>
      </c>
      <c r="B130" s="63" t="s">
        <v>848</v>
      </c>
      <c r="C130" s="68">
        <v>14</v>
      </c>
      <c r="D130" s="68">
        <v>7</v>
      </c>
      <c r="E130" s="68">
        <v>2</v>
      </c>
      <c r="F130" s="68">
        <v>5</v>
      </c>
      <c r="G130" s="68">
        <v>437</v>
      </c>
      <c r="H130" s="63" t="s">
        <v>323</v>
      </c>
      <c r="I130" s="69">
        <v>373</v>
      </c>
      <c r="J130" s="68">
        <v>16</v>
      </c>
      <c r="K130" s="63" t="s">
        <v>323</v>
      </c>
      <c r="L130" s="69">
        <v>12</v>
      </c>
    </row>
    <row r="131" spans="1:12">
      <c r="A131" s="63">
        <v>5</v>
      </c>
      <c r="B131" s="63" t="s">
        <v>359</v>
      </c>
      <c r="C131" s="63">
        <v>14</v>
      </c>
      <c r="D131" s="63">
        <v>5</v>
      </c>
      <c r="E131" s="63">
        <v>1</v>
      </c>
      <c r="F131" s="63">
        <v>8</v>
      </c>
      <c r="G131" s="63">
        <v>440</v>
      </c>
      <c r="H131" s="63" t="s">
        <v>323</v>
      </c>
      <c r="I131" s="63">
        <v>432</v>
      </c>
      <c r="J131" s="63">
        <v>11</v>
      </c>
      <c r="K131" s="63" t="s">
        <v>323</v>
      </c>
      <c r="L131" s="63">
        <v>17</v>
      </c>
    </row>
    <row r="132" spans="1:12">
      <c r="A132" s="65">
        <v>6</v>
      </c>
      <c r="B132" s="63" t="s">
        <v>900</v>
      </c>
      <c r="C132" s="63">
        <v>14</v>
      </c>
      <c r="D132" s="63">
        <v>4</v>
      </c>
      <c r="E132" s="63">
        <v>0</v>
      </c>
      <c r="F132" s="63">
        <v>10</v>
      </c>
      <c r="G132" s="63">
        <v>396</v>
      </c>
      <c r="H132" s="63" t="s">
        <v>323</v>
      </c>
      <c r="I132" s="63">
        <v>449</v>
      </c>
      <c r="J132" s="63">
        <v>8</v>
      </c>
      <c r="K132" s="63" t="s">
        <v>323</v>
      </c>
      <c r="L132" s="63">
        <v>20</v>
      </c>
    </row>
    <row r="133" spans="1:12">
      <c r="A133" s="63">
        <v>7</v>
      </c>
      <c r="B133" s="63" t="s">
        <v>843</v>
      </c>
      <c r="C133" s="66">
        <v>14</v>
      </c>
      <c r="D133" s="66">
        <v>3</v>
      </c>
      <c r="E133" s="66">
        <v>0</v>
      </c>
      <c r="F133" s="66">
        <v>11</v>
      </c>
      <c r="G133" s="63">
        <v>387</v>
      </c>
      <c r="H133" s="67" t="s">
        <v>323</v>
      </c>
      <c r="I133" s="63">
        <v>478</v>
      </c>
      <c r="J133" s="63">
        <v>6</v>
      </c>
      <c r="K133" s="67" t="s">
        <v>323</v>
      </c>
      <c r="L133" s="63">
        <v>22</v>
      </c>
    </row>
    <row r="134" spans="1:12">
      <c r="A134" s="68">
        <v>8</v>
      </c>
      <c r="B134" s="63" t="s">
        <v>516</v>
      </c>
      <c r="C134" s="68">
        <v>14</v>
      </c>
      <c r="D134" s="68">
        <v>1</v>
      </c>
      <c r="E134" s="68">
        <v>0</v>
      </c>
      <c r="F134" s="68">
        <v>13</v>
      </c>
      <c r="G134" s="68">
        <v>313</v>
      </c>
      <c r="H134" s="63" t="s">
        <v>323</v>
      </c>
      <c r="I134" s="69">
        <v>484</v>
      </c>
      <c r="J134" s="68">
        <v>2</v>
      </c>
      <c r="K134" s="63" t="s">
        <v>323</v>
      </c>
      <c r="L134" s="69">
        <v>26</v>
      </c>
    </row>
    <row r="135" spans="1:12">
      <c r="C135" s="68"/>
      <c r="D135" s="68"/>
      <c r="E135" s="68"/>
      <c r="F135" s="68"/>
      <c r="G135" s="68"/>
      <c r="I135" s="69"/>
      <c r="J135" s="68"/>
      <c r="L135" s="69"/>
    </row>
    <row r="136" spans="1:12">
      <c r="A136" s="63" t="s">
        <v>604</v>
      </c>
      <c r="C136" s="68"/>
      <c r="D136" s="68"/>
      <c r="E136" s="68"/>
      <c r="F136" s="68"/>
      <c r="G136" s="68"/>
      <c r="I136" s="69"/>
      <c r="J136" s="68"/>
      <c r="L136" s="69"/>
    </row>
    <row r="137" spans="1:12">
      <c r="C137" s="68" t="s">
        <v>316</v>
      </c>
      <c r="D137" s="68" t="s">
        <v>317</v>
      </c>
      <c r="E137" s="68" t="s">
        <v>318</v>
      </c>
      <c r="F137" s="68" t="s">
        <v>319</v>
      </c>
      <c r="G137" s="68"/>
      <c r="H137" s="63" t="s">
        <v>320</v>
      </c>
      <c r="I137" s="69"/>
      <c r="J137" s="68"/>
      <c r="K137" s="63" t="s">
        <v>321</v>
      </c>
      <c r="L137" s="69"/>
    </row>
    <row r="138" spans="1:12">
      <c r="A138" s="63">
        <v>1</v>
      </c>
      <c r="B138" s="63" t="s">
        <v>841</v>
      </c>
      <c r="C138" s="68">
        <v>16</v>
      </c>
      <c r="D138" s="68">
        <v>15</v>
      </c>
      <c r="E138" s="68">
        <v>0</v>
      </c>
      <c r="F138" s="68">
        <v>1</v>
      </c>
      <c r="G138" s="68">
        <v>590</v>
      </c>
      <c r="H138" s="63" t="s">
        <v>323</v>
      </c>
      <c r="I138" s="69">
        <v>432</v>
      </c>
      <c r="J138" s="68">
        <v>30</v>
      </c>
      <c r="K138" s="63" t="s">
        <v>323</v>
      </c>
      <c r="L138" s="69">
        <v>2</v>
      </c>
    </row>
    <row r="139" spans="1:12">
      <c r="A139" s="63">
        <v>2</v>
      </c>
      <c r="B139" s="63" t="s">
        <v>838</v>
      </c>
      <c r="C139" s="63">
        <v>16</v>
      </c>
      <c r="D139" s="63">
        <v>14</v>
      </c>
      <c r="E139" s="63">
        <v>1</v>
      </c>
      <c r="F139" s="63">
        <v>1</v>
      </c>
      <c r="G139" s="63">
        <v>583</v>
      </c>
      <c r="H139" s="63" t="s">
        <v>323</v>
      </c>
      <c r="I139" s="63">
        <v>437</v>
      </c>
      <c r="J139" s="63">
        <v>29</v>
      </c>
      <c r="K139" s="63" t="s">
        <v>323</v>
      </c>
      <c r="L139" s="63">
        <v>3</v>
      </c>
    </row>
    <row r="140" spans="1:12">
      <c r="A140" s="65">
        <v>3</v>
      </c>
      <c r="B140" s="63" t="s">
        <v>474</v>
      </c>
      <c r="C140" s="63">
        <v>16</v>
      </c>
      <c r="D140" s="63">
        <v>10</v>
      </c>
      <c r="E140" s="63">
        <v>0</v>
      </c>
      <c r="F140" s="63">
        <v>6</v>
      </c>
      <c r="G140" s="63">
        <v>561</v>
      </c>
      <c r="H140" s="63" t="s">
        <v>323</v>
      </c>
      <c r="I140" s="63">
        <v>540</v>
      </c>
      <c r="J140" s="63">
        <v>20</v>
      </c>
      <c r="K140" s="63" t="s">
        <v>323</v>
      </c>
      <c r="L140" s="63">
        <v>12</v>
      </c>
    </row>
    <row r="141" spans="1:12">
      <c r="A141" s="63">
        <v>4</v>
      </c>
      <c r="B141" s="63" t="s">
        <v>351</v>
      </c>
      <c r="C141" s="66">
        <v>16</v>
      </c>
      <c r="D141" s="66">
        <v>8</v>
      </c>
      <c r="E141" s="66">
        <v>3</v>
      </c>
      <c r="F141" s="66">
        <v>5</v>
      </c>
      <c r="G141" s="63">
        <v>467</v>
      </c>
      <c r="H141" s="67" t="s">
        <v>323</v>
      </c>
      <c r="I141" s="63">
        <v>452</v>
      </c>
      <c r="J141" s="63">
        <v>19</v>
      </c>
      <c r="K141" s="67" t="s">
        <v>323</v>
      </c>
      <c r="L141" s="63">
        <v>13</v>
      </c>
    </row>
    <row r="142" spans="1:12">
      <c r="A142" s="68">
        <v>5</v>
      </c>
      <c r="B142" s="63" t="s">
        <v>442</v>
      </c>
      <c r="C142" s="68">
        <v>16</v>
      </c>
      <c r="D142" s="68">
        <v>7</v>
      </c>
      <c r="E142" s="68">
        <v>1</v>
      </c>
      <c r="F142" s="68">
        <v>8</v>
      </c>
      <c r="G142" s="68">
        <v>541</v>
      </c>
      <c r="H142" s="63" t="s">
        <v>323</v>
      </c>
      <c r="I142" s="69">
        <v>578</v>
      </c>
      <c r="J142" s="68">
        <v>15</v>
      </c>
      <c r="K142" s="63" t="s">
        <v>323</v>
      </c>
      <c r="L142" s="69">
        <v>17</v>
      </c>
    </row>
    <row r="143" spans="1:12">
      <c r="A143" s="63">
        <v>6</v>
      </c>
      <c r="B143" s="63" t="s">
        <v>837</v>
      </c>
      <c r="C143" s="68">
        <v>16</v>
      </c>
      <c r="D143" s="68">
        <v>5</v>
      </c>
      <c r="E143" s="68">
        <v>3</v>
      </c>
      <c r="F143" s="68">
        <v>8</v>
      </c>
      <c r="G143" s="68">
        <v>404</v>
      </c>
      <c r="H143" s="63" t="s">
        <v>323</v>
      </c>
      <c r="I143" s="69">
        <v>406</v>
      </c>
      <c r="J143" s="68">
        <v>13</v>
      </c>
      <c r="K143" s="63" t="s">
        <v>323</v>
      </c>
      <c r="L143" s="69">
        <v>19</v>
      </c>
    </row>
    <row r="144" spans="1:12">
      <c r="A144" s="63">
        <v>7</v>
      </c>
      <c r="B144" s="63" t="s">
        <v>420</v>
      </c>
      <c r="C144" s="68">
        <v>16</v>
      </c>
      <c r="D144" s="68">
        <v>3</v>
      </c>
      <c r="E144" s="68">
        <v>2</v>
      </c>
      <c r="F144" s="68">
        <v>11</v>
      </c>
      <c r="G144" s="68">
        <v>437</v>
      </c>
      <c r="H144" s="63" t="s">
        <v>323</v>
      </c>
      <c r="I144" s="69">
        <v>516</v>
      </c>
      <c r="J144" s="68">
        <v>8</v>
      </c>
      <c r="K144" s="63" t="s">
        <v>323</v>
      </c>
      <c r="L144" s="69">
        <v>24</v>
      </c>
    </row>
    <row r="145" spans="1:12">
      <c r="A145" s="63">
        <v>8</v>
      </c>
      <c r="B145" s="63" t="s">
        <v>870</v>
      </c>
      <c r="C145" s="68">
        <v>16</v>
      </c>
      <c r="D145" s="68">
        <v>3</v>
      </c>
      <c r="E145" s="68">
        <v>1</v>
      </c>
      <c r="F145" s="68">
        <v>12</v>
      </c>
      <c r="G145" s="68">
        <v>493</v>
      </c>
      <c r="H145" s="63" t="s">
        <v>323</v>
      </c>
      <c r="I145" s="69">
        <v>563</v>
      </c>
      <c r="J145" s="68">
        <v>7</v>
      </c>
      <c r="K145" s="63" t="s">
        <v>323</v>
      </c>
      <c r="L145" s="69">
        <v>25</v>
      </c>
    </row>
    <row r="146" spans="1:12">
      <c r="A146" s="63">
        <v>9</v>
      </c>
      <c r="B146" s="63" t="s">
        <v>855</v>
      </c>
      <c r="C146" s="68">
        <v>16</v>
      </c>
      <c r="D146" s="68">
        <v>1</v>
      </c>
      <c r="E146" s="68">
        <v>1</v>
      </c>
      <c r="F146" s="68">
        <v>14</v>
      </c>
      <c r="G146" s="68">
        <v>393</v>
      </c>
      <c r="H146" s="63" t="s">
        <v>323</v>
      </c>
      <c r="I146" s="69">
        <v>545</v>
      </c>
      <c r="J146" s="68">
        <v>3</v>
      </c>
      <c r="K146" s="63" t="s">
        <v>323</v>
      </c>
      <c r="L146" s="69">
        <v>29</v>
      </c>
    </row>
    <row r="147" spans="1:12">
      <c r="C147" s="68"/>
      <c r="D147" s="68"/>
      <c r="E147" s="68"/>
      <c r="F147" s="68"/>
      <c r="G147" s="68"/>
      <c r="I147" s="69"/>
      <c r="J147" s="68"/>
      <c r="L147" s="69"/>
    </row>
    <row r="148" spans="1:12">
      <c r="A148" s="63" t="s">
        <v>611</v>
      </c>
      <c r="C148" s="68"/>
      <c r="D148" s="68"/>
      <c r="E148" s="68"/>
      <c r="F148" s="68"/>
      <c r="G148" s="68"/>
      <c r="I148" s="69"/>
      <c r="J148" s="68"/>
      <c r="L148" s="69"/>
    </row>
    <row r="149" spans="1:12">
      <c r="C149" s="68" t="s">
        <v>316</v>
      </c>
      <c r="D149" s="68" t="s">
        <v>317</v>
      </c>
      <c r="E149" s="68" t="s">
        <v>318</v>
      </c>
      <c r="F149" s="68" t="s">
        <v>319</v>
      </c>
      <c r="G149" s="68"/>
      <c r="H149" s="63" t="s">
        <v>320</v>
      </c>
      <c r="I149" s="69"/>
      <c r="J149" s="68"/>
      <c r="K149" s="63" t="s">
        <v>321</v>
      </c>
      <c r="L149" s="69"/>
    </row>
    <row r="150" spans="1:12">
      <c r="A150" s="63">
        <v>1</v>
      </c>
      <c r="B150" s="63" t="s">
        <v>482</v>
      </c>
      <c r="C150" s="63">
        <v>14</v>
      </c>
      <c r="D150" s="63">
        <v>12</v>
      </c>
      <c r="E150" s="63">
        <v>1</v>
      </c>
      <c r="F150" s="63">
        <v>1</v>
      </c>
      <c r="G150" s="63">
        <v>471</v>
      </c>
      <c r="H150" s="63" t="s">
        <v>323</v>
      </c>
      <c r="I150" s="63">
        <v>325</v>
      </c>
      <c r="J150" s="63">
        <v>25</v>
      </c>
      <c r="K150" s="63" t="s">
        <v>323</v>
      </c>
      <c r="L150" s="63">
        <v>3</v>
      </c>
    </row>
    <row r="151" spans="1:12">
      <c r="A151" s="65">
        <v>2</v>
      </c>
      <c r="B151" s="63" t="s">
        <v>447</v>
      </c>
      <c r="C151" s="63">
        <v>14</v>
      </c>
      <c r="D151" s="63">
        <v>9</v>
      </c>
      <c r="E151" s="63">
        <v>0</v>
      </c>
      <c r="F151" s="63">
        <v>5</v>
      </c>
      <c r="G151" s="63">
        <v>415</v>
      </c>
      <c r="H151" s="63" t="s">
        <v>323</v>
      </c>
      <c r="I151" s="63">
        <v>385</v>
      </c>
      <c r="J151" s="63">
        <v>18</v>
      </c>
      <c r="K151" s="63" t="s">
        <v>323</v>
      </c>
      <c r="L151" s="63">
        <v>10</v>
      </c>
    </row>
    <row r="152" spans="1:12">
      <c r="A152" s="63">
        <v>3</v>
      </c>
      <c r="B152" s="63" t="s">
        <v>322</v>
      </c>
      <c r="C152" s="66">
        <v>14</v>
      </c>
      <c r="D152" s="66">
        <v>7</v>
      </c>
      <c r="E152" s="66">
        <v>3</v>
      </c>
      <c r="F152" s="66">
        <v>4</v>
      </c>
      <c r="G152" s="63">
        <v>370</v>
      </c>
      <c r="H152" s="67" t="s">
        <v>323</v>
      </c>
      <c r="I152" s="63">
        <v>331</v>
      </c>
      <c r="J152" s="63">
        <v>17</v>
      </c>
      <c r="K152" s="67" t="s">
        <v>323</v>
      </c>
      <c r="L152" s="63">
        <v>11</v>
      </c>
    </row>
    <row r="153" spans="1:12">
      <c r="A153" s="68">
        <v>4</v>
      </c>
      <c r="B153" s="63" t="s">
        <v>474</v>
      </c>
      <c r="C153" s="68">
        <v>14</v>
      </c>
      <c r="D153" s="68">
        <v>7</v>
      </c>
      <c r="E153" s="68">
        <v>2</v>
      </c>
      <c r="F153" s="68">
        <v>5</v>
      </c>
      <c r="G153" s="68">
        <v>438</v>
      </c>
      <c r="H153" s="63" t="s">
        <v>323</v>
      </c>
      <c r="I153" s="69">
        <v>365</v>
      </c>
      <c r="J153" s="68">
        <v>16</v>
      </c>
      <c r="K153" s="63" t="s">
        <v>323</v>
      </c>
      <c r="L153" s="69">
        <v>12</v>
      </c>
    </row>
    <row r="154" spans="1:12">
      <c r="A154" s="63">
        <v>5</v>
      </c>
      <c r="B154" s="63" t="s">
        <v>848</v>
      </c>
      <c r="C154" s="68">
        <v>14</v>
      </c>
      <c r="D154" s="68">
        <v>7</v>
      </c>
      <c r="E154" s="68">
        <v>1</v>
      </c>
      <c r="F154" s="68">
        <v>6</v>
      </c>
      <c r="G154" s="68">
        <v>403</v>
      </c>
      <c r="H154" s="63" t="s">
        <v>323</v>
      </c>
      <c r="I154" s="69">
        <v>429</v>
      </c>
      <c r="J154" s="68">
        <v>15</v>
      </c>
      <c r="K154" s="63" t="s">
        <v>323</v>
      </c>
      <c r="L154" s="69">
        <v>13</v>
      </c>
    </row>
    <row r="155" spans="1:12">
      <c r="A155" s="63">
        <v>6</v>
      </c>
      <c r="B155" s="63" t="s">
        <v>900</v>
      </c>
      <c r="C155" s="68">
        <v>14</v>
      </c>
      <c r="D155" s="68">
        <v>6</v>
      </c>
      <c r="E155" s="68">
        <v>0</v>
      </c>
      <c r="F155" s="68">
        <v>8</v>
      </c>
      <c r="G155" s="68">
        <v>382</v>
      </c>
      <c r="H155" s="63" t="s">
        <v>323</v>
      </c>
      <c r="I155" s="69">
        <v>400</v>
      </c>
      <c r="J155" s="68">
        <v>12</v>
      </c>
      <c r="K155" s="63" t="s">
        <v>323</v>
      </c>
      <c r="L155" s="69">
        <v>16</v>
      </c>
    </row>
    <row r="156" spans="1:12">
      <c r="A156" s="63">
        <v>7</v>
      </c>
      <c r="B156" s="63" t="s">
        <v>353</v>
      </c>
      <c r="C156" s="68">
        <v>14</v>
      </c>
      <c r="D156" s="68">
        <v>4</v>
      </c>
      <c r="E156" s="68">
        <v>1</v>
      </c>
      <c r="F156" s="68">
        <v>9</v>
      </c>
      <c r="G156" s="68">
        <v>315</v>
      </c>
      <c r="H156" s="63" t="s">
        <v>323</v>
      </c>
      <c r="I156" s="69">
        <v>399</v>
      </c>
      <c r="J156" s="68">
        <v>9</v>
      </c>
      <c r="K156" s="63" t="s">
        <v>323</v>
      </c>
      <c r="L156" s="69">
        <v>19</v>
      </c>
    </row>
    <row r="157" spans="1:12">
      <c r="A157" s="63">
        <v>8</v>
      </c>
      <c r="B157" s="63" t="s">
        <v>440</v>
      </c>
      <c r="C157" s="68">
        <v>14</v>
      </c>
      <c r="D157" s="68">
        <v>0</v>
      </c>
      <c r="E157" s="68">
        <v>0</v>
      </c>
      <c r="F157" s="68">
        <v>14</v>
      </c>
      <c r="G157" s="68">
        <v>287</v>
      </c>
      <c r="H157" s="63" t="s">
        <v>323</v>
      </c>
      <c r="I157" s="69">
        <v>447</v>
      </c>
      <c r="J157" s="68">
        <v>0</v>
      </c>
      <c r="K157" s="63" t="s">
        <v>323</v>
      </c>
      <c r="L157" s="69">
        <v>28</v>
      </c>
    </row>
    <row r="158" spans="1:12">
      <c r="A158" s="63">
        <v>9</v>
      </c>
      <c r="B158" s="63" t="s">
        <v>420</v>
      </c>
      <c r="C158" s="68">
        <v>0</v>
      </c>
      <c r="D158" s="68">
        <v>0</v>
      </c>
      <c r="E158" s="68">
        <v>0</v>
      </c>
      <c r="F158" s="68">
        <v>0</v>
      </c>
      <c r="G158" s="68">
        <v>0</v>
      </c>
      <c r="H158" s="63" t="s">
        <v>323</v>
      </c>
      <c r="I158" s="69">
        <v>0</v>
      </c>
      <c r="J158" s="68">
        <v>0</v>
      </c>
      <c r="K158" s="63" t="s">
        <v>323</v>
      </c>
      <c r="L158" s="69">
        <v>0</v>
      </c>
    </row>
    <row r="159" spans="1:12">
      <c r="C159" s="68"/>
      <c r="D159" s="68"/>
      <c r="E159" s="68"/>
      <c r="F159" s="68"/>
      <c r="G159" s="68"/>
      <c r="I159" s="69"/>
      <c r="J159" s="68"/>
      <c r="L159" s="69"/>
    </row>
    <row r="160" spans="1:12">
      <c r="A160" s="63" t="s">
        <v>613</v>
      </c>
      <c r="C160" s="68"/>
      <c r="D160" s="68"/>
      <c r="E160" s="68"/>
      <c r="F160" s="68"/>
      <c r="G160" s="68"/>
      <c r="I160" s="69"/>
      <c r="J160" s="68"/>
      <c r="L160" s="69"/>
    </row>
    <row r="161" spans="1:12">
      <c r="C161" s="63" t="s">
        <v>316</v>
      </c>
      <c r="D161" s="63" t="s">
        <v>317</v>
      </c>
      <c r="E161" s="63" t="s">
        <v>318</v>
      </c>
      <c r="F161" s="63" t="s">
        <v>319</v>
      </c>
      <c r="H161" s="63" t="s">
        <v>320</v>
      </c>
      <c r="K161" s="63" t="s">
        <v>321</v>
      </c>
    </row>
    <row r="162" spans="1:12">
      <c r="A162" s="65">
        <v>1</v>
      </c>
      <c r="B162" s="63" t="s">
        <v>442</v>
      </c>
      <c r="C162" s="63">
        <v>14</v>
      </c>
      <c r="D162" s="63">
        <v>11</v>
      </c>
      <c r="E162" s="63">
        <v>1</v>
      </c>
      <c r="F162" s="63">
        <v>2</v>
      </c>
      <c r="G162" s="63">
        <v>419</v>
      </c>
      <c r="H162" s="63" t="s">
        <v>323</v>
      </c>
      <c r="I162" s="63">
        <v>299</v>
      </c>
      <c r="J162" s="63">
        <v>23</v>
      </c>
      <c r="K162" s="63" t="s">
        <v>323</v>
      </c>
      <c r="L162" s="63">
        <v>5</v>
      </c>
    </row>
    <row r="163" spans="1:12">
      <c r="A163" s="63">
        <v>2</v>
      </c>
      <c r="B163" s="63" t="s">
        <v>836</v>
      </c>
      <c r="C163" s="66">
        <v>14</v>
      </c>
      <c r="D163" s="66">
        <v>9</v>
      </c>
      <c r="E163" s="66">
        <v>1</v>
      </c>
      <c r="F163" s="66">
        <v>4</v>
      </c>
      <c r="G163" s="63">
        <v>341</v>
      </c>
      <c r="H163" s="67" t="s">
        <v>323</v>
      </c>
      <c r="I163" s="63">
        <v>360</v>
      </c>
      <c r="J163" s="63">
        <v>19</v>
      </c>
      <c r="K163" s="67" t="s">
        <v>323</v>
      </c>
      <c r="L163" s="63">
        <v>9</v>
      </c>
    </row>
    <row r="164" spans="1:12">
      <c r="A164" s="68">
        <v>3</v>
      </c>
      <c r="B164" s="63" t="s">
        <v>359</v>
      </c>
      <c r="C164" s="68">
        <v>14</v>
      </c>
      <c r="D164" s="68">
        <v>9</v>
      </c>
      <c r="E164" s="68">
        <v>0</v>
      </c>
      <c r="F164" s="68">
        <v>5</v>
      </c>
      <c r="G164" s="68">
        <v>372</v>
      </c>
      <c r="H164" s="63" t="s">
        <v>323</v>
      </c>
      <c r="I164" s="69">
        <v>329</v>
      </c>
      <c r="J164" s="68">
        <v>18</v>
      </c>
      <c r="K164" s="63" t="s">
        <v>323</v>
      </c>
      <c r="L164" s="69">
        <v>10</v>
      </c>
    </row>
    <row r="165" spans="1:12">
      <c r="A165" s="63">
        <v>4</v>
      </c>
      <c r="B165" s="63" t="s">
        <v>841</v>
      </c>
      <c r="C165" s="68">
        <v>14</v>
      </c>
      <c r="D165" s="68">
        <v>6</v>
      </c>
      <c r="E165" s="68">
        <v>3</v>
      </c>
      <c r="F165" s="68">
        <v>5</v>
      </c>
      <c r="G165" s="68">
        <v>358</v>
      </c>
      <c r="H165" s="63" t="s">
        <v>323</v>
      </c>
      <c r="I165" s="69">
        <v>354</v>
      </c>
      <c r="J165" s="68">
        <v>15</v>
      </c>
      <c r="K165" s="63" t="s">
        <v>323</v>
      </c>
      <c r="L165" s="69">
        <v>13</v>
      </c>
    </row>
    <row r="166" spans="1:12">
      <c r="A166" s="63">
        <v>5</v>
      </c>
      <c r="B166" s="63" t="s">
        <v>845</v>
      </c>
      <c r="C166" s="68">
        <v>14</v>
      </c>
      <c r="D166" s="68">
        <v>6</v>
      </c>
      <c r="E166" s="68">
        <v>0</v>
      </c>
      <c r="F166" s="68">
        <v>8</v>
      </c>
      <c r="G166" s="68">
        <v>327</v>
      </c>
      <c r="H166" s="63" t="s">
        <v>323</v>
      </c>
      <c r="I166" s="69">
        <v>357</v>
      </c>
      <c r="J166" s="68">
        <v>12</v>
      </c>
      <c r="K166" s="63" t="s">
        <v>323</v>
      </c>
      <c r="L166" s="69">
        <v>16</v>
      </c>
    </row>
    <row r="167" spans="1:12">
      <c r="A167" s="63">
        <v>6</v>
      </c>
      <c r="B167" s="63" t="s">
        <v>838</v>
      </c>
      <c r="C167" s="68">
        <v>14</v>
      </c>
      <c r="D167" s="68">
        <v>6</v>
      </c>
      <c r="E167" s="68">
        <v>0</v>
      </c>
      <c r="F167" s="68">
        <v>8</v>
      </c>
      <c r="G167" s="68">
        <v>356</v>
      </c>
      <c r="H167" s="63" t="s">
        <v>323</v>
      </c>
      <c r="I167" s="69">
        <v>382</v>
      </c>
      <c r="J167" s="68">
        <v>12</v>
      </c>
      <c r="K167" s="63" t="s">
        <v>323</v>
      </c>
      <c r="L167" s="69">
        <v>16</v>
      </c>
    </row>
    <row r="168" spans="1:12">
      <c r="A168" s="63">
        <v>7</v>
      </c>
      <c r="B168" s="63" t="s">
        <v>837</v>
      </c>
      <c r="C168" s="63">
        <v>14</v>
      </c>
      <c r="D168" s="63">
        <v>4</v>
      </c>
      <c r="E168" s="63">
        <v>1</v>
      </c>
      <c r="F168" s="63">
        <v>9</v>
      </c>
      <c r="G168" s="63">
        <v>279</v>
      </c>
      <c r="H168" s="63" t="s">
        <v>323</v>
      </c>
      <c r="I168" s="63">
        <v>316</v>
      </c>
      <c r="J168" s="63">
        <v>9</v>
      </c>
      <c r="K168" s="63" t="s">
        <v>323</v>
      </c>
      <c r="L168" s="63">
        <v>19</v>
      </c>
    </row>
    <row r="169" spans="1:12">
      <c r="A169" s="65">
        <v>8</v>
      </c>
      <c r="B169" s="63" t="s">
        <v>516</v>
      </c>
      <c r="C169" s="63">
        <v>14</v>
      </c>
      <c r="D169" s="63">
        <v>2</v>
      </c>
      <c r="E169" s="63">
        <v>0</v>
      </c>
      <c r="F169" s="63">
        <v>12</v>
      </c>
      <c r="G169" s="63">
        <v>351</v>
      </c>
      <c r="H169" s="63" t="s">
        <v>323</v>
      </c>
      <c r="I169" s="63">
        <v>406</v>
      </c>
      <c r="J169" s="63">
        <v>4</v>
      </c>
      <c r="K169" s="63" t="s">
        <v>323</v>
      </c>
      <c r="L169" s="63">
        <v>24</v>
      </c>
    </row>
    <row r="170" spans="1:12">
      <c r="C170" s="66"/>
      <c r="D170" s="66"/>
      <c r="E170" s="66"/>
      <c r="F170" s="66"/>
      <c r="H170" s="67"/>
      <c r="K170" s="67"/>
    </row>
    <row r="171" spans="1:12">
      <c r="A171" s="68" t="s">
        <v>901</v>
      </c>
      <c r="C171" s="68"/>
      <c r="D171" s="68"/>
      <c r="E171" s="68"/>
      <c r="F171" s="68"/>
      <c r="G171" s="68"/>
      <c r="I171" s="69"/>
      <c r="J171" s="68"/>
      <c r="L171" s="69"/>
    </row>
    <row r="172" spans="1:12">
      <c r="C172" s="68" t="s">
        <v>316</v>
      </c>
      <c r="D172" s="68" t="s">
        <v>317</v>
      </c>
      <c r="E172" s="68" t="s">
        <v>318</v>
      </c>
      <c r="F172" s="68" t="s">
        <v>319</v>
      </c>
      <c r="G172" s="68"/>
      <c r="H172" s="63" t="s">
        <v>320</v>
      </c>
      <c r="I172" s="69"/>
      <c r="J172" s="68"/>
      <c r="K172" s="63" t="s">
        <v>321</v>
      </c>
      <c r="L172" s="69"/>
    </row>
    <row r="173" spans="1:12">
      <c r="A173" s="63">
        <v>1</v>
      </c>
      <c r="B173" s="63" t="s">
        <v>356</v>
      </c>
      <c r="C173" s="68">
        <v>16</v>
      </c>
      <c r="D173" s="68">
        <v>16</v>
      </c>
      <c r="E173" s="68">
        <v>0</v>
      </c>
      <c r="F173" s="68">
        <v>0</v>
      </c>
      <c r="G173" s="68">
        <v>449</v>
      </c>
      <c r="H173" s="63" t="s">
        <v>323</v>
      </c>
      <c r="I173" s="69">
        <v>297</v>
      </c>
      <c r="J173" s="68">
        <v>32</v>
      </c>
      <c r="K173" s="63" t="s">
        <v>323</v>
      </c>
      <c r="L173" s="69">
        <v>0</v>
      </c>
    </row>
    <row r="174" spans="1:12">
      <c r="A174" s="63">
        <v>2</v>
      </c>
      <c r="B174" s="63" t="s">
        <v>854</v>
      </c>
      <c r="C174" s="63">
        <v>16</v>
      </c>
      <c r="D174" s="63">
        <v>10</v>
      </c>
      <c r="E174" s="63">
        <v>0</v>
      </c>
      <c r="F174" s="63">
        <v>6</v>
      </c>
      <c r="G174" s="63">
        <v>400</v>
      </c>
      <c r="H174" s="63" t="s">
        <v>323</v>
      </c>
      <c r="I174" s="63">
        <v>377</v>
      </c>
      <c r="J174" s="63">
        <v>20</v>
      </c>
      <c r="K174" s="63" t="s">
        <v>323</v>
      </c>
      <c r="L174" s="63">
        <v>12</v>
      </c>
    </row>
    <row r="175" spans="1:12">
      <c r="A175" s="65">
        <v>3</v>
      </c>
      <c r="B175" s="63" t="s">
        <v>902</v>
      </c>
      <c r="C175" s="63">
        <v>16</v>
      </c>
      <c r="D175" s="63">
        <v>10</v>
      </c>
      <c r="E175" s="63">
        <v>0</v>
      </c>
      <c r="F175" s="63">
        <v>6</v>
      </c>
      <c r="G175" s="63">
        <v>420</v>
      </c>
      <c r="H175" s="63" t="s">
        <v>323</v>
      </c>
      <c r="I175" s="63">
        <v>387</v>
      </c>
      <c r="J175" s="63">
        <v>20</v>
      </c>
      <c r="K175" s="63" t="s">
        <v>323</v>
      </c>
      <c r="L175" s="63">
        <v>12</v>
      </c>
    </row>
    <row r="176" spans="1:12">
      <c r="A176" s="63">
        <v>4</v>
      </c>
      <c r="B176" s="63" t="s">
        <v>855</v>
      </c>
      <c r="C176" s="66">
        <v>16</v>
      </c>
      <c r="D176" s="66">
        <v>9</v>
      </c>
      <c r="E176" s="66">
        <v>0</v>
      </c>
      <c r="F176" s="66">
        <v>7</v>
      </c>
      <c r="G176" s="63">
        <v>380</v>
      </c>
      <c r="H176" s="67" t="s">
        <v>323</v>
      </c>
      <c r="I176" s="63">
        <v>401</v>
      </c>
      <c r="J176" s="63">
        <v>18</v>
      </c>
      <c r="K176" s="67" t="s">
        <v>323</v>
      </c>
      <c r="L176" s="63">
        <v>14</v>
      </c>
    </row>
    <row r="177" spans="1:12">
      <c r="A177" s="68">
        <v>5</v>
      </c>
      <c r="B177" s="63" t="s">
        <v>843</v>
      </c>
      <c r="C177" s="68">
        <v>16</v>
      </c>
      <c r="D177" s="68">
        <v>8</v>
      </c>
      <c r="E177" s="68">
        <v>0</v>
      </c>
      <c r="F177" s="68">
        <v>8</v>
      </c>
      <c r="G177" s="68">
        <v>410</v>
      </c>
      <c r="H177" s="63" t="s">
        <v>323</v>
      </c>
      <c r="I177" s="69">
        <v>427</v>
      </c>
      <c r="J177" s="68">
        <v>16</v>
      </c>
      <c r="K177" s="63" t="s">
        <v>323</v>
      </c>
      <c r="L177" s="69">
        <v>16</v>
      </c>
    </row>
    <row r="178" spans="1:12">
      <c r="A178" s="63">
        <v>6</v>
      </c>
      <c r="B178" s="63" t="s">
        <v>491</v>
      </c>
      <c r="C178" s="68">
        <v>16</v>
      </c>
      <c r="D178" s="68">
        <v>7</v>
      </c>
      <c r="E178" s="68">
        <v>0</v>
      </c>
      <c r="F178" s="68">
        <v>9</v>
      </c>
      <c r="G178" s="68">
        <v>359</v>
      </c>
      <c r="H178" s="63" t="s">
        <v>323</v>
      </c>
      <c r="I178" s="69">
        <v>403</v>
      </c>
      <c r="J178" s="68">
        <v>14</v>
      </c>
      <c r="K178" s="63" t="s">
        <v>323</v>
      </c>
      <c r="L178" s="69">
        <v>18</v>
      </c>
    </row>
    <row r="179" spans="1:12">
      <c r="A179" s="63">
        <v>7</v>
      </c>
      <c r="B179" s="63" t="s">
        <v>903</v>
      </c>
      <c r="C179" s="68">
        <v>16</v>
      </c>
      <c r="D179" s="68">
        <v>5</v>
      </c>
      <c r="E179" s="68">
        <v>0</v>
      </c>
      <c r="F179" s="68">
        <v>11</v>
      </c>
      <c r="G179" s="68">
        <v>404</v>
      </c>
      <c r="H179" s="63" t="s">
        <v>323</v>
      </c>
      <c r="I179" s="69">
        <v>444</v>
      </c>
      <c r="J179" s="68">
        <v>10</v>
      </c>
      <c r="K179" s="63" t="s">
        <v>323</v>
      </c>
      <c r="L179" s="69">
        <v>22</v>
      </c>
    </row>
    <row r="180" spans="1:12">
      <c r="A180" s="63">
        <v>8</v>
      </c>
      <c r="B180" s="63" t="s">
        <v>393</v>
      </c>
      <c r="C180" s="68">
        <v>16</v>
      </c>
      <c r="D180" s="68">
        <v>4</v>
      </c>
      <c r="E180" s="68">
        <v>0</v>
      </c>
      <c r="F180" s="68">
        <v>12</v>
      </c>
      <c r="G180" s="68">
        <v>418</v>
      </c>
      <c r="H180" s="63" t="s">
        <v>323</v>
      </c>
      <c r="I180" s="69">
        <v>441</v>
      </c>
      <c r="J180" s="68">
        <v>8</v>
      </c>
      <c r="K180" s="63" t="s">
        <v>323</v>
      </c>
      <c r="L180" s="69">
        <v>24</v>
      </c>
    </row>
    <row r="181" spans="1:12">
      <c r="A181" s="63">
        <v>9</v>
      </c>
      <c r="B181" s="63" t="s">
        <v>849</v>
      </c>
      <c r="C181" s="68">
        <v>16</v>
      </c>
      <c r="D181" s="68">
        <v>3</v>
      </c>
      <c r="E181" s="68">
        <v>0</v>
      </c>
      <c r="F181" s="68">
        <v>13</v>
      </c>
      <c r="G181" s="68">
        <v>357</v>
      </c>
      <c r="H181" s="63" t="s">
        <v>323</v>
      </c>
      <c r="I181" s="69">
        <v>420</v>
      </c>
      <c r="J181" s="68">
        <v>6</v>
      </c>
      <c r="K181" s="63" t="s">
        <v>323</v>
      </c>
      <c r="L181" s="69">
        <v>26</v>
      </c>
    </row>
    <row r="182" spans="1:12">
      <c r="C182" s="68"/>
      <c r="D182" s="68"/>
      <c r="E182" s="68"/>
      <c r="F182" s="68"/>
      <c r="G182" s="68"/>
      <c r="I182" s="69"/>
      <c r="J182" s="68"/>
      <c r="L182" s="69"/>
    </row>
    <row r="183" spans="1:12">
      <c r="A183" s="63" t="s">
        <v>615</v>
      </c>
      <c r="C183" s="68"/>
      <c r="D183" s="68"/>
      <c r="E183" s="68"/>
      <c r="F183" s="68"/>
      <c r="G183" s="68"/>
      <c r="I183" s="69"/>
      <c r="J183" s="68"/>
      <c r="L183" s="69"/>
    </row>
    <row r="184" spans="1:12">
      <c r="C184" s="68" t="s">
        <v>316</v>
      </c>
      <c r="D184" s="68" t="s">
        <v>317</v>
      </c>
      <c r="E184" s="68" t="s">
        <v>318</v>
      </c>
      <c r="F184" s="68" t="s">
        <v>319</v>
      </c>
      <c r="G184" s="68"/>
      <c r="H184" s="63" t="s">
        <v>320</v>
      </c>
      <c r="I184" s="69"/>
      <c r="J184" s="68"/>
      <c r="K184" s="63" t="s">
        <v>321</v>
      </c>
      <c r="L184" s="69"/>
    </row>
    <row r="185" spans="1:12">
      <c r="A185" s="63">
        <v>1</v>
      </c>
      <c r="B185" s="63" t="s">
        <v>900</v>
      </c>
      <c r="C185" s="63">
        <v>14</v>
      </c>
      <c r="D185" s="63">
        <v>14</v>
      </c>
      <c r="E185" s="63">
        <v>0</v>
      </c>
      <c r="F185" s="63">
        <v>0</v>
      </c>
      <c r="G185" s="63">
        <v>471</v>
      </c>
      <c r="H185" s="63" t="s">
        <v>323</v>
      </c>
      <c r="I185" s="63">
        <v>338</v>
      </c>
      <c r="J185" s="63">
        <v>28</v>
      </c>
      <c r="K185" s="63" t="s">
        <v>323</v>
      </c>
      <c r="L185" s="63">
        <v>0</v>
      </c>
    </row>
    <row r="186" spans="1:12">
      <c r="A186" s="65">
        <v>2</v>
      </c>
      <c r="B186" s="63" t="s">
        <v>457</v>
      </c>
      <c r="C186" s="63">
        <v>14</v>
      </c>
      <c r="D186" s="63">
        <v>10</v>
      </c>
      <c r="E186" s="63">
        <v>0</v>
      </c>
      <c r="F186" s="63">
        <v>4</v>
      </c>
      <c r="G186" s="63">
        <v>503</v>
      </c>
      <c r="H186" s="63" t="s">
        <v>323</v>
      </c>
      <c r="I186" s="63">
        <v>380</v>
      </c>
      <c r="J186" s="63">
        <v>20</v>
      </c>
      <c r="K186" s="63" t="s">
        <v>323</v>
      </c>
      <c r="L186" s="63">
        <v>8</v>
      </c>
    </row>
    <row r="187" spans="1:12">
      <c r="A187" s="63">
        <v>3</v>
      </c>
      <c r="B187" s="63" t="s">
        <v>491</v>
      </c>
      <c r="C187" s="66">
        <v>14</v>
      </c>
      <c r="D187" s="66">
        <v>10</v>
      </c>
      <c r="E187" s="66">
        <v>0</v>
      </c>
      <c r="F187" s="66">
        <v>4</v>
      </c>
      <c r="G187" s="63">
        <v>401</v>
      </c>
      <c r="H187" s="67" t="s">
        <v>323</v>
      </c>
      <c r="I187" s="63">
        <v>388</v>
      </c>
      <c r="J187" s="63">
        <v>20</v>
      </c>
      <c r="K187" s="67" t="s">
        <v>323</v>
      </c>
      <c r="L187" s="63">
        <v>8</v>
      </c>
    </row>
    <row r="188" spans="1:12">
      <c r="A188" s="68">
        <v>4</v>
      </c>
      <c r="B188" s="63" t="s">
        <v>387</v>
      </c>
      <c r="C188" s="68">
        <v>14</v>
      </c>
      <c r="D188" s="68">
        <v>8</v>
      </c>
      <c r="E188" s="68">
        <v>0</v>
      </c>
      <c r="F188" s="68">
        <v>6</v>
      </c>
      <c r="G188" s="68">
        <v>416</v>
      </c>
      <c r="H188" s="63" t="s">
        <v>323</v>
      </c>
      <c r="I188" s="69">
        <v>379</v>
      </c>
      <c r="J188" s="68">
        <v>16</v>
      </c>
      <c r="K188" s="63" t="s">
        <v>323</v>
      </c>
      <c r="L188" s="69">
        <v>12</v>
      </c>
    </row>
    <row r="189" spans="1:12">
      <c r="A189" s="68">
        <v>5</v>
      </c>
      <c r="B189" s="63" t="s">
        <v>848</v>
      </c>
      <c r="C189" s="68">
        <v>14</v>
      </c>
      <c r="D189" s="68">
        <v>7</v>
      </c>
      <c r="E189" s="68">
        <v>0</v>
      </c>
      <c r="F189" s="68">
        <v>7</v>
      </c>
      <c r="G189" s="68">
        <v>454</v>
      </c>
      <c r="H189" s="63" t="s">
        <v>323</v>
      </c>
      <c r="I189" s="69">
        <v>453</v>
      </c>
      <c r="J189" s="68">
        <v>14</v>
      </c>
      <c r="K189" s="63" t="s">
        <v>323</v>
      </c>
      <c r="L189" s="69">
        <v>14</v>
      </c>
    </row>
    <row r="190" spans="1:12">
      <c r="A190" s="68">
        <v>6</v>
      </c>
      <c r="B190" s="63" t="s">
        <v>359</v>
      </c>
      <c r="C190" s="68">
        <v>14</v>
      </c>
      <c r="D190" s="68">
        <v>4</v>
      </c>
      <c r="E190" s="68">
        <v>0</v>
      </c>
      <c r="F190" s="68">
        <v>10</v>
      </c>
      <c r="G190" s="68">
        <v>361</v>
      </c>
      <c r="H190" s="63" t="s">
        <v>323</v>
      </c>
      <c r="I190" s="69">
        <v>404</v>
      </c>
      <c r="J190" s="68">
        <v>8</v>
      </c>
      <c r="K190" s="63" t="s">
        <v>323</v>
      </c>
      <c r="L190" s="69">
        <v>20</v>
      </c>
    </row>
    <row r="191" spans="1:12">
      <c r="A191" s="68">
        <v>7</v>
      </c>
      <c r="B191" s="63" t="s">
        <v>420</v>
      </c>
      <c r="C191" s="68">
        <v>14</v>
      </c>
      <c r="D191" s="68">
        <v>3</v>
      </c>
      <c r="E191" s="68">
        <v>0</v>
      </c>
      <c r="F191" s="68">
        <v>11</v>
      </c>
      <c r="G191" s="68">
        <v>355</v>
      </c>
      <c r="H191" s="63" t="s">
        <v>323</v>
      </c>
      <c r="I191" s="69">
        <v>391</v>
      </c>
      <c r="J191" s="68">
        <v>6</v>
      </c>
      <c r="K191" s="63" t="s">
        <v>323</v>
      </c>
      <c r="L191" s="69">
        <v>22</v>
      </c>
    </row>
    <row r="192" spans="1:12">
      <c r="A192" s="68">
        <v>8</v>
      </c>
      <c r="B192" s="63" t="s">
        <v>356</v>
      </c>
      <c r="C192" s="68">
        <v>14</v>
      </c>
      <c r="D192" s="68">
        <v>0</v>
      </c>
      <c r="E192" s="68">
        <v>0</v>
      </c>
      <c r="F192" s="68">
        <v>14</v>
      </c>
      <c r="G192" s="68">
        <v>284</v>
      </c>
      <c r="H192" s="63" t="s">
        <v>323</v>
      </c>
      <c r="I192" s="69">
        <v>512</v>
      </c>
      <c r="J192" s="68">
        <v>0</v>
      </c>
      <c r="K192" s="63" t="s">
        <v>323</v>
      </c>
      <c r="L192" s="69">
        <v>28</v>
      </c>
    </row>
    <row r="193" spans="1:12">
      <c r="A193" s="68"/>
      <c r="C193" s="68"/>
      <c r="D193" s="68"/>
      <c r="E193" s="68"/>
      <c r="F193" s="68"/>
      <c r="G193" s="68"/>
      <c r="I193" s="69"/>
      <c r="J193" s="68"/>
      <c r="L193" s="69"/>
    </row>
    <row r="194" spans="1:12">
      <c r="A194" s="68" t="s">
        <v>616</v>
      </c>
      <c r="C194" s="68"/>
      <c r="D194" s="68"/>
      <c r="E194" s="68"/>
      <c r="F194" s="68"/>
      <c r="G194" s="68"/>
      <c r="I194" s="69"/>
      <c r="J194" s="68"/>
      <c r="L194" s="69"/>
    </row>
    <row r="195" spans="1:12">
      <c r="A195" s="68"/>
      <c r="C195" s="68" t="s">
        <v>316</v>
      </c>
      <c r="D195" s="68" t="s">
        <v>317</v>
      </c>
      <c r="E195" s="68" t="s">
        <v>318</v>
      </c>
      <c r="F195" s="68" t="s">
        <v>319</v>
      </c>
      <c r="G195" s="68"/>
      <c r="H195" s="63" t="s">
        <v>320</v>
      </c>
      <c r="I195" s="69"/>
      <c r="J195" s="68"/>
      <c r="K195" s="63" t="s">
        <v>321</v>
      </c>
      <c r="L195" s="69"/>
    </row>
    <row r="196" spans="1:12">
      <c r="A196" s="63">
        <v>1</v>
      </c>
      <c r="B196" s="63" t="s">
        <v>903</v>
      </c>
      <c r="C196" s="63">
        <v>14</v>
      </c>
      <c r="D196" s="63">
        <v>11</v>
      </c>
      <c r="E196" s="63">
        <v>0</v>
      </c>
      <c r="F196" s="63">
        <v>3</v>
      </c>
      <c r="G196" s="63">
        <v>394</v>
      </c>
      <c r="H196" s="63" t="s">
        <v>323</v>
      </c>
      <c r="I196" s="63">
        <v>349</v>
      </c>
      <c r="J196" s="63">
        <v>22</v>
      </c>
      <c r="K196" s="63" t="s">
        <v>323</v>
      </c>
      <c r="L196" s="63">
        <v>6</v>
      </c>
    </row>
    <row r="197" spans="1:12">
      <c r="A197" s="65">
        <v>2</v>
      </c>
      <c r="B197" s="63" t="s">
        <v>516</v>
      </c>
      <c r="C197" s="63">
        <v>14</v>
      </c>
      <c r="D197" s="63">
        <v>10</v>
      </c>
      <c r="E197" s="63">
        <v>0</v>
      </c>
      <c r="F197" s="63">
        <v>4</v>
      </c>
      <c r="G197" s="63">
        <v>413</v>
      </c>
      <c r="H197" s="63" t="s">
        <v>323</v>
      </c>
      <c r="I197" s="63">
        <v>338</v>
      </c>
      <c r="J197" s="63">
        <v>20</v>
      </c>
      <c r="K197" s="63" t="s">
        <v>323</v>
      </c>
      <c r="L197" s="63">
        <v>8</v>
      </c>
    </row>
    <row r="198" spans="1:12">
      <c r="A198" s="63">
        <v>3</v>
      </c>
      <c r="B198" s="63" t="s">
        <v>843</v>
      </c>
      <c r="C198" s="66">
        <v>14</v>
      </c>
      <c r="D198" s="66">
        <v>9</v>
      </c>
      <c r="E198" s="66">
        <v>0</v>
      </c>
      <c r="F198" s="66">
        <v>5</v>
      </c>
      <c r="G198" s="63">
        <v>455</v>
      </c>
      <c r="H198" s="67" t="s">
        <v>323</v>
      </c>
      <c r="I198" s="63">
        <v>360</v>
      </c>
      <c r="J198" s="63">
        <v>18</v>
      </c>
      <c r="K198" s="67" t="s">
        <v>323</v>
      </c>
      <c r="L198" s="63">
        <v>10</v>
      </c>
    </row>
    <row r="199" spans="1:12">
      <c r="A199" s="68">
        <v>4</v>
      </c>
      <c r="B199" s="63" t="s">
        <v>902</v>
      </c>
      <c r="C199" s="68">
        <v>14</v>
      </c>
      <c r="D199" s="68">
        <v>8</v>
      </c>
      <c r="E199" s="68">
        <v>0</v>
      </c>
      <c r="F199" s="68">
        <v>6</v>
      </c>
      <c r="G199" s="68">
        <v>414</v>
      </c>
      <c r="H199" s="63" t="s">
        <v>323</v>
      </c>
      <c r="I199" s="69">
        <v>385</v>
      </c>
      <c r="J199" s="68">
        <v>16</v>
      </c>
      <c r="K199" s="63" t="s">
        <v>323</v>
      </c>
      <c r="L199" s="69">
        <v>12</v>
      </c>
    </row>
    <row r="200" spans="1:12">
      <c r="A200" s="68">
        <v>5</v>
      </c>
      <c r="B200" s="63" t="s">
        <v>851</v>
      </c>
      <c r="C200" s="68">
        <v>14</v>
      </c>
      <c r="D200" s="68">
        <v>6</v>
      </c>
      <c r="E200" s="68">
        <v>0</v>
      </c>
      <c r="F200" s="68">
        <v>8</v>
      </c>
      <c r="G200" s="68">
        <v>359</v>
      </c>
      <c r="H200" s="63" t="s">
        <v>323</v>
      </c>
      <c r="I200" s="69">
        <v>382</v>
      </c>
      <c r="J200" s="68">
        <v>12</v>
      </c>
      <c r="K200" s="63" t="s">
        <v>323</v>
      </c>
      <c r="L200" s="69">
        <v>16</v>
      </c>
    </row>
    <row r="201" spans="1:12">
      <c r="A201" s="68">
        <v>6</v>
      </c>
      <c r="B201" s="63" t="s">
        <v>440</v>
      </c>
      <c r="C201" s="68">
        <v>14</v>
      </c>
      <c r="D201" s="68">
        <v>5</v>
      </c>
      <c r="E201" s="68">
        <v>1</v>
      </c>
      <c r="F201" s="68">
        <v>8</v>
      </c>
      <c r="G201" s="68">
        <v>392</v>
      </c>
      <c r="H201" s="63" t="s">
        <v>323</v>
      </c>
      <c r="I201" s="69">
        <v>449</v>
      </c>
      <c r="J201" s="68">
        <v>11</v>
      </c>
      <c r="K201" s="63" t="s">
        <v>323</v>
      </c>
      <c r="L201" s="69">
        <v>17</v>
      </c>
    </row>
    <row r="202" spans="1:12">
      <c r="A202" s="68">
        <v>7</v>
      </c>
      <c r="B202" s="63" t="s">
        <v>353</v>
      </c>
      <c r="C202" s="68">
        <v>14</v>
      </c>
      <c r="D202" s="68">
        <v>5</v>
      </c>
      <c r="E202" s="68">
        <v>0</v>
      </c>
      <c r="F202" s="68">
        <v>9</v>
      </c>
      <c r="G202" s="68">
        <v>377</v>
      </c>
      <c r="H202" s="63" t="s">
        <v>323</v>
      </c>
      <c r="I202" s="69">
        <v>408</v>
      </c>
      <c r="J202" s="68">
        <v>10</v>
      </c>
      <c r="K202" s="63" t="s">
        <v>323</v>
      </c>
      <c r="L202" s="69">
        <v>18</v>
      </c>
    </row>
    <row r="203" spans="1:12">
      <c r="A203" s="68">
        <v>8</v>
      </c>
      <c r="B203" s="63" t="s">
        <v>351</v>
      </c>
      <c r="C203" s="68">
        <v>14</v>
      </c>
      <c r="D203" s="68">
        <v>1</v>
      </c>
      <c r="E203" s="68">
        <v>1</v>
      </c>
      <c r="F203" s="68">
        <v>12</v>
      </c>
      <c r="G203" s="68">
        <v>285</v>
      </c>
      <c r="H203" s="63" t="s">
        <v>323</v>
      </c>
      <c r="I203" s="69">
        <v>418</v>
      </c>
      <c r="J203" s="68">
        <v>3</v>
      </c>
      <c r="K203" s="63" t="s">
        <v>323</v>
      </c>
      <c r="L203" s="69">
        <v>25</v>
      </c>
    </row>
    <row r="204" spans="1:12">
      <c r="A204" s="68"/>
      <c r="C204" s="68"/>
      <c r="D204" s="68"/>
      <c r="E204" s="68"/>
      <c r="F204" s="68"/>
      <c r="G204" s="68"/>
      <c r="I204" s="69"/>
      <c r="J204" s="68"/>
      <c r="L204" s="69"/>
    </row>
    <row r="205" spans="1:12">
      <c r="A205" s="68" t="s">
        <v>618</v>
      </c>
      <c r="C205" s="68"/>
      <c r="D205" s="68"/>
      <c r="E205" s="68"/>
      <c r="F205" s="68"/>
      <c r="G205" s="68"/>
      <c r="I205" s="69"/>
      <c r="J205" s="68"/>
      <c r="L205" s="69"/>
    </row>
    <row r="206" spans="1:12">
      <c r="A206" s="68"/>
      <c r="C206" s="68" t="s">
        <v>316</v>
      </c>
      <c r="D206" s="68" t="s">
        <v>317</v>
      </c>
      <c r="E206" s="68" t="s">
        <v>318</v>
      </c>
      <c r="F206" s="68" t="s">
        <v>319</v>
      </c>
      <c r="G206" s="68"/>
      <c r="H206" s="63" t="s">
        <v>320</v>
      </c>
      <c r="I206" s="69"/>
      <c r="J206" s="68"/>
      <c r="K206" s="63" t="s">
        <v>321</v>
      </c>
      <c r="L206" s="69"/>
    </row>
    <row r="207" spans="1:12">
      <c r="A207" s="68">
        <v>1</v>
      </c>
      <c r="B207" s="63" t="s">
        <v>393</v>
      </c>
      <c r="C207" s="68">
        <v>14</v>
      </c>
      <c r="D207" s="68">
        <v>12</v>
      </c>
      <c r="E207" s="68">
        <v>0</v>
      </c>
      <c r="F207" s="68">
        <v>2</v>
      </c>
      <c r="G207" s="68">
        <v>557</v>
      </c>
      <c r="H207" s="63" t="s">
        <v>323</v>
      </c>
      <c r="I207" s="69">
        <v>405</v>
      </c>
      <c r="J207" s="68">
        <v>24</v>
      </c>
      <c r="K207" s="63" t="s">
        <v>323</v>
      </c>
      <c r="L207" s="69">
        <v>4</v>
      </c>
    </row>
    <row r="208" spans="1:12">
      <c r="A208" s="63">
        <v>2</v>
      </c>
      <c r="B208" s="63" t="s">
        <v>904</v>
      </c>
      <c r="C208" s="63">
        <v>14</v>
      </c>
      <c r="D208" s="63">
        <v>12</v>
      </c>
      <c r="E208" s="63">
        <v>0</v>
      </c>
      <c r="F208" s="63">
        <v>2</v>
      </c>
      <c r="G208" s="63">
        <v>551</v>
      </c>
      <c r="H208" s="63" t="s">
        <v>323</v>
      </c>
      <c r="I208" s="63">
        <v>439</v>
      </c>
      <c r="J208" s="63">
        <v>24</v>
      </c>
      <c r="K208" s="63" t="s">
        <v>323</v>
      </c>
      <c r="L208" s="63">
        <v>4</v>
      </c>
    </row>
    <row r="209" spans="1:12">
      <c r="A209" s="65">
        <v>3</v>
      </c>
      <c r="B209" s="63" t="s">
        <v>870</v>
      </c>
      <c r="C209" s="63">
        <v>14</v>
      </c>
      <c r="D209" s="63">
        <v>10</v>
      </c>
      <c r="E209" s="63">
        <v>0</v>
      </c>
      <c r="F209" s="63">
        <v>4</v>
      </c>
      <c r="G209" s="63">
        <v>363</v>
      </c>
      <c r="H209" s="63" t="s">
        <v>323</v>
      </c>
      <c r="I209" s="63">
        <v>308</v>
      </c>
      <c r="J209" s="63">
        <v>20</v>
      </c>
      <c r="K209" s="63" t="s">
        <v>323</v>
      </c>
      <c r="L209" s="63">
        <v>8</v>
      </c>
    </row>
    <row r="210" spans="1:12">
      <c r="A210" s="63">
        <v>4</v>
      </c>
      <c r="B210" s="63" t="s">
        <v>836</v>
      </c>
      <c r="C210" s="66">
        <v>14</v>
      </c>
      <c r="D210" s="66">
        <v>7</v>
      </c>
      <c r="E210" s="66">
        <v>1</v>
      </c>
      <c r="F210" s="66">
        <v>6</v>
      </c>
      <c r="G210" s="63">
        <v>398</v>
      </c>
      <c r="H210" s="67" t="s">
        <v>323</v>
      </c>
      <c r="I210" s="63">
        <v>397</v>
      </c>
      <c r="J210" s="63">
        <v>15</v>
      </c>
      <c r="K210" s="67" t="s">
        <v>323</v>
      </c>
      <c r="L210" s="63">
        <v>13</v>
      </c>
    </row>
    <row r="211" spans="1:12">
      <c r="A211" s="68">
        <v>5</v>
      </c>
      <c r="B211" s="63" t="s">
        <v>838</v>
      </c>
      <c r="C211" s="68">
        <v>14</v>
      </c>
      <c r="D211" s="68">
        <v>6</v>
      </c>
      <c r="E211" s="68">
        <v>2</v>
      </c>
      <c r="F211" s="68">
        <v>6</v>
      </c>
      <c r="G211" s="68">
        <v>425</v>
      </c>
      <c r="H211" s="63" t="s">
        <v>323</v>
      </c>
      <c r="I211" s="69">
        <v>398</v>
      </c>
      <c r="J211" s="68">
        <v>14</v>
      </c>
      <c r="K211" s="63" t="s">
        <v>323</v>
      </c>
      <c r="L211" s="69">
        <v>14</v>
      </c>
    </row>
    <row r="212" spans="1:12">
      <c r="A212" s="68">
        <v>6</v>
      </c>
      <c r="B212" s="63" t="s">
        <v>447</v>
      </c>
      <c r="C212" s="68">
        <v>14</v>
      </c>
      <c r="D212" s="68">
        <v>4</v>
      </c>
      <c r="E212" s="68">
        <v>1</v>
      </c>
      <c r="F212" s="68">
        <v>9</v>
      </c>
      <c r="G212" s="68">
        <v>342</v>
      </c>
      <c r="H212" s="63" t="s">
        <v>323</v>
      </c>
      <c r="I212" s="69">
        <v>401</v>
      </c>
      <c r="J212" s="68">
        <v>9</v>
      </c>
      <c r="K212" s="63" t="s">
        <v>323</v>
      </c>
      <c r="L212" s="69">
        <v>19</v>
      </c>
    </row>
    <row r="213" spans="1:12">
      <c r="A213" s="68">
        <v>7</v>
      </c>
      <c r="B213" s="63" t="s">
        <v>905</v>
      </c>
      <c r="C213" s="68">
        <v>14</v>
      </c>
      <c r="D213" s="68">
        <v>2</v>
      </c>
      <c r="E213" s="68">
        <v>0</v>
      </c>
      <c r="F213" s="68">
        <v>12</v>
      </c>
      <c r="G213" s="68">
        <v>339</v>
      </c>
      <c r="H213" s="63" t="s">
        <v>323</v>
      </c>
      <c r="I213" s="69">
        <v>454</v>
      </c>
      <c r="J213" s="68">
        <v>4</v>
      </c>
      <c r="K213" s="63" t="s">
        <v>323</v>
      </c>
      <c r="L213" s="69">
        <v>24</v>
      </c>
    </row>
    <row r="214" spans="1:12">
      <c r="A214" s="68">
        <v>8</v>
      </c>
      <c r="B214" s="63" t="s">
        <v>858</v>
      </c>
      <c r="C214" s="68">
        <v>14</v>
      </c>
      <c r="D214" s="68">
        <v>1</v>
      </c>
      <c r="E214" s="68">
        <v>0</v>
      </c>
      <c r="F214" s="68">
        <v>13</v>
      </c>
      <c r="G214" s="68">
        <v>342</v>
      </c>
      <c r="H214" s="63" t="s">
        <v>323</v>
      </c>
      <c r="I214" s="69">
        <v>515</v>
      </c>
      <c r="J214" s="68">
        <v>2</v>
      </c>
      <c r="K214" s="63" t="s">
        <v>323</v>
      </c>
      <c r="L214" s="69">
        <v>26</v>
      </c>
    </row>
    <row r="215" spans="1:12">
      <c r="A215" s="68"/>
      <c r="C215" s="68"/>
      <c r="D215" s="68"/>
      <c r="E215" s="68"/>
      <c r="F215" s="68"/>
      <c r="G215" s="68"/>
      <c r="I215" s="69"/>
      <c r="J215" s="68"/>
      <c r="L215" s="69"/>
    </row>
    <row r="216" spans="1:12">
      <c r="A216" s="68" t="s">
        <v>906</v>
      </c>
      <c r="C216" s="68"/>
      <c r="D216" s="68"/>
      <c r="E216" s="68"/>
      <c r="F216" s="68"/>
      <c r="G216" s="68"/>
      <c r="I216" s="69"/>
      <c r="J216" s="68"/>
      <c r="L216" s="69"/>
    </row>
    <row r="217" spans="1:12">
      <c r="A217" s="68"/>
      <c r="C217" s="68" t="s">
        <v>316</v>
      </c>
      <c r="D217" s="68" t="s">
        <v>317</v>
      </c>
      <c r="E217" s="68" t="s">
        <v>318</v>
      </c>
      <c r="F217" s="68" t="s">
        <v>319</v>
      </c>
      <c r="G217" s="68"/>
      <c r="H217" s="63" t="s">
        <v>320</v>
      </c>
      <c r="I217" s="69"/>
      <c r="J217" s="68"/>
      <c r="K217" s="63" t="s">
        <v>321</v>
      </c>
      <c r="L217" s="69"/>
    </row>
    <row r="218" spans="1:12">
      <c r="A218" s="68">
        <v>1</v>
      </c>
      <c r="B218" s="63" t="s">
        <v>322</v>
      </c>
      <c r="C218" s="68">
        <v>12</v>
      </c>
      <c r="D218" s="68">
        <v>11</v>
      </c>
      <c r="E218" s="68">
        <v>0</v>
      </c>
      <c r="F218" s="68">
        <v>1</v>
      </c>
      <c r="G218" s="68">
        <v>469</v>
      </c>
      <c r="H218" s="63" t="s">
        <v>323</v>
      </c>
      <c r="I218" s="69">
        <v>299</v>
      </c>
      <c r="J218" s="68">
        <v>22</v>
      </c>
      <c r="K218" s="63" t="s">
        <v>323</v>
      </c>
      <c r="L218" s="69">
        <v>2</v>
      </c>
    </row>
    <row r="219" spans="1:12">
      <c r="A219" s="68">
        <v>2</v>
      </c>
      <c r="B219" s="63" t="s">
        <v>855</v>
      </c>
      <c r="C219" s="68">
        <v>12</v>
      </c>
      <c r="D219" s="68">
        <v>10</v>
      </c>
      <c r="E219" s="68">
        <v>0</v>
      </c>
      <c r="F219" s="68">
        <v>2</v>
      </c>
      <c r="G219" s="68">
        <v>387</v>
      </c>
      <c r="H219" s="63" t="s">
        <v>323</v>
      </c>
      <c r="I219" s="69">
        <v>272</v>
      </c>
      <c r="J219" s="68">
        <v>20</v>
      </c>
      <c r="K219" s="63" t="s">
        <v>323</v>
      </c>
      <c r="L219" s="69">
        <v>4</v>
      </c>
    </row>
    <row r="220" spans="1:12">
      <c r="A220" s="63">
        <v>3</v>
      </c>
      <c r="B220" s="63" t="s">
        <v>857</v>
      </c>
      <c r="C220" s="63">
        <v>12</v>
      </c>
      <c r="D220" s="63">
        <v>9</v>
      </c>
      <c r="E220" s="63">
        <v>0</v>
      </c>
      <c r="F220" s="63">
        <v>3</v>
      </c>
      <c r="G220" s="63">
        <v>356</v>
      </c>
      <c r="H220" s="63" t="s">
        <v>323</v>
      </c>
      <c r="I220" s="63">
        <v>259</v>
      </c>
      <c r="J220" s="63">
        <v>18</v>
      </c>
      <c r="K220" s="63" t="s">
        <v>323</v>
      </c>
      <c r="L220" s="63">
        <v>6</v>
      </c>
    </row>
    <row r="221" spans="1:12">
      <c r="A221" s="65">
        <v>4</v>
      </c>
      <c r="B221" s="63" t="s">
        <v>854</v>
      </c>
      <c r="C221" s="63">
        <v>12</v>
      </c>
      <c r="D221" s="63">
        <v>4</v>
      </c>
      <c r="E221" s="63">
        <v>0</v>
      </c>
      <c r="F221" s="63">
        <v>8</v>
      </c>
      <c r="G221" s="63">
        <v>305</v>
      </c>
      <c r="H221" s="63" t="s">
        <v>323</v>
      </c>
      <c r="I221" s="63">
        <v>351</v>
      </c>
      <c r="J221" s="63">
        <v>8</v>
      </c>
      <c r="K221" s="63" t="s">
        <v>323</v>
      </c>
      <c r="L221" s="63">
        <v>16</v>
      </c>
    </row>
    <row r="222" spans="1:12">
      <c r="A222" s="63">
        <v>5</v>
      </c>
      <c r="B222" s="63" t="s">
        <v>907</v>
      </c>
      <c r="C222" s="66">
        <v>12</v>
      </c>
      <c r="D222" s="66">
        <v>4</v>
      </c>
      <c r="E222" s="66">
        <v>0</v>
      </c>
      <c r="F222" s="66">
        <v>8</v>
      </c>
      <c r="G222" s="63">
        <v>292</v>
      </c>
      <c r="H222" s="67" t="s">
        <v>323</v>
      </c>
      <c r="I222" s="63">
        <v>381</v>
      </c>
      <c r="J222" s="63">
        <v>8</v>
      </c>
      <c r="K222" s="67" t="s">
        <v>323</v>
      </c>
      <c r="L222" s="63">
        <v>16</v>
      </c>
    </row>
    <row r="223" spans="1:12">
      <c r="A223" s="68">
        <v>6</v>
      </c>
      <c r="B223" s="63" t="s">
        <v>908</v>
      </c>
      <c r="C223" s="68">
        <v>12</v>
      </c>
      <c r="D223" s="68">
        <v>2</v>
      </c>
      <c r="E223" s="68">
        <v>0</v>
      </c>
      <c r="F223" s="68">
        <v>10</v>
      </c>
      <c r="G223" s="68">
        <v>279</v>
      </c>
      <c r="H223" s="63" t="s">
        <v>323</v>
      </c>
      <c r="I223" s="69">
        <v>433</v>
      </c>
      <c r="J223" s="68">
        <v>4</v>
      </c>
      <c r="K223" s="63" t="s">
        <v>323</v>
      </c>
      <c r="L223" s="69">
        <v>20</v>
      </c>
    </row>
    <row r="224" spans="1:12">
      <c r="A224" s="68">
        <v>7</v>
      </c>
      <c r="B224" s="63" t="s">
        <v>882</v>
      </c>
      <c r="C224" s="68">
        <v>12</v>
      </c>
      <c r="D224" s="68">
        <v>2</v>
      </c>
      <c r="E224" s="68">
        <v>0</v>
      </c>
      <c r="F224" s="68">
        <v>10</v>
      </c>
      <c r="G224" s="68">
        <v>268</v>
      </c>
      <c r="H224" s="63" t="s">
        <v>323</v>
      </c>
      <c r="I224" s="69">
        <v>361</v>
      </c>
      <c r="J224" s="68">
        <v>4</v>
      </c>
      <c r="K224" s="63" t="s">
        <v>323</v>
      </c>
      <c r="L224" s="69">
        <v>20</v>
      </c>
    </row>
    <row r="225" spans="1:12">
      <c r="A225" s="68"/>
      <c r="C225" s="68"/>
      <c r="D225" s="68"/>
      <c r="E225" s="68"/>
      <c r="F225" s="68"/>
      <c r="G225" s="68"/>
      <c r="I225" s="69"/>
      <c r="J225" s="68"/>
      <c r="L225" s="69"/>
    </row>
    <row r="226" spans="1:12">
      <c r="A226" s="68" t="s">
        <v>619</v>
      </c>
      <c r="C226" s="68"/>
      <c r="D226" s="68"/>
      <c r="E226" s="68"/>
      <c r="F226" s="68"/>
      <c r="G226" s="68"/>
      <c r="I226" s="69"/>
      <c r="J226" s="68"/>
      <c r="L226" s="69"/>
    </row>
    <row r="227" spans="1:12">
      <c r="A227" s="68"/>
      <c r="C227" s="68" t="s">
        <v>316</v>
      </c>
      <c r="D227" s="68" t="s">
        <v>317</v>
      </c>
      <c r="E227" s="68" t="s">
        <v>318</v>
      </c>
      <c r="F227" s="68" t="s">
        <v>319</v>
      </c>
      <c r="G227" s="68"/>
      <c r="H227" s="63" t="s">
        <v>320</v>
      </c>
      <c r="I227" s="69"/>
      <c r="J227" s="68"/>
      <c r="K227" s="63" t="s">
        <v>321</v>
      </c>
      <c r="L227" s="69"/>
    </row>
    <row r="228" spans="1:12">
      <c r="A228" s="68">
        <v>1</v>
      </c>
      <c r="B228" s="63" t="s">
        <v>472</v>
      </c>
      <c r="C228" s="68">
        <v>14</v>
      </c>
      <c r="D228" s="68">
        <v>14</v>
      </c>
      <c r="E228" s="68">
        <v>0</v>
      </c>
      <c r="F228" s="68">
        <v>0</v>
      </c>
      <c r="G228" s="68">
        <v>625</v>
      </c>
      <c r="H228" s="63" t="s">
        <v>323</v>
      </c>
      <c r="I228" s="69">
        <v>358</v>
      </c>
      <c r="J228" s="68">
        <v>28</v>
      </c>
      <c r="K228" s="63" t="s">
        <v>323</v>
      </c>
      <c r="L228" s="69">
        <v>0</v>
      </c>
    </row>
    <row r="229" spans="1:12">
      <c r="A229" s="68">
        <v>2</v>
      </c>
      <c r="B229" s="63" t="s">
        <v>332</v>
      </c>
      <c r="C229" s="68">
        <v>14</v>
      </c>
      <c r="D229" s="68">
        <v>11</v>
      </c>
      <c r="E229" s="68">
        <v>1</v>
      </c>
      <c r="F229" s="68">
        <v>2</v>
      </c>
      <c r="G229" s="68">
        <v>532</v>
      </c>
      <c r="H229" s="63" t="s">
        <v>323</v>
      </c>
      <c r="I229" s="69">
        <v>319</v>
      </c>
      <c r="J229" s="68">
        <v>23</v>
      </c>
      <c r="K229" s="63" t="s">
        <v>323</v>
      </c>
      <c r="L229" s="69">
        <v>5</v>
      </c>
    </row>
    <row r="230" spans="1:12">
      <c r="A230" s="63">
        <v>3</v>
      </c>
      <c r="B230" s="63" t="s">
        <v>322</v>
      </c>
      <c r="C230" s="68">
        <v>14</v>
      </c>
      <c r="D230" s="68">
        <v>10</v>
      </c>
      <c r="E230" s="68">
        <v>1</v>
      </c>
      <c r="F230" s="68">
        <v>3</v>
      </c>
      <c r="G230" s="68">
        <v>469</v>
      </c>
      <c r="H230" s="63" t="s">
        <v>323</v>
      </c>
      <c r="I230" s="69">
        <v>380</v>
      </c>
      <c r="J230" s="68">
        <v>21</v>
      </c>
      <c r="K230" s="63" t="s">
        <v>323</v>
      </c>
      <c r="L230" s="69">
        <v>7</v>
      </c>
    </row>
    <row r="231" spans="1:12">
      <c r="A231" s="63">
        <v>4</v>
      </c>
      <c r="B231" s="63" t="s">
        <v>848</v>
      </c>
      <c r="C231" s="63">
        <v>14</v>
      </c>
      <c r="D231" s="63">
        <v>7</v>
      </c>
      <c r="E231" s="63">
        <v>0</v>
      </c>
      <c r="F231" s="63">
        <v>7</v>
      </c>
      <c r="G231" s="63">
        <v>448</v>
      </c>
      <c r="H231" s="63" t="s">
        <v>323</v>
      </c>
      <c r="I231" s="63">
        <v>437</v>
      </c>
      <c r="J231" s="63">
        <v>14</v>
      </c>
      <c r="K231" s="63" t="s">
        <v>323</v>
      </c>
      <c r="L231" s="63">
        <v>14</v>
      </c>
    </row>
    <row r="232" spans="1:12">
      <c r="A232" s="65">
        <v>5</v>
      </c>
      <c r="B232" s="63" t="s">
        <v>491</v>
      </c>
      <c r="C232" s="63">
        <v>14</v>
      </c>
      <c r="D232" s="63">
        <v>4</v>
      </c>
      <c r="E232" s="63">
        <v>1</v>
      </c>
      <c r="F232" s="63">
        <v>9</v>
      </c>
      <c r="G232" s="63">
        <v>404</v>
      </c>
      <c r="H232" s="63" t="s">
        <v>323</v>
      </c>
      <c r="I232" s="63">
        <v>481</v>
      </c>
      <c r="J232" s="63">
        <v>9</v>
      </c>
      <c r="K232" s="63" t="s">
        <v>323</v>
      </c>
      <c r="L232" s="63">
        <v>19</v>
      </c>
    </row>
    <row r="233" spans="1:12">
      <c r="A233" s="63">
        <v>6</v>
      </c>
      <c r="B233" s="63" t="s">
        <v>836</v>
      </c>
      <c r="C233" s="66">
        <v>14</v>
      </c>
      <c r="D233" s="66">
        <v>4</v>
      </c>
      <c r="E233" s="66">
        <v>0</v>
      </c>
      <c r="F233" s="66">
        <v>10</v>
      </c>
      <c r="G233" s="63">
        <v>300</v>
      </c>
      <c r="H233" s="67" t="s">
        <v>323</v>
      </c>
      <c r="I233" s="63">
        <v>443</v>
      </c>
      <c r="J233" s="63">
        <v>8</v>
      </c>
      <c r="K233" s="67" t="s">
        <v>323</v>
      </c>
      <c r="L233" s="63">
        <v>20</v>
      </c>
    </row>
    <row r="234" spans="1:12">
      <c r="A234" s="68">
        <v>7</v>
      </c>
      <c r="B234" s="63" t="s">
        <v>482</v>
      </c>
      <c r="C234" s="68">
        <v>14</v>
      </c>
      <c r="D234" s="68">
        <v>3</v>
      </c>
      <c r="E234" s="68">
        <v>0</v>
      </c>
      <c r="F234" s="68">
        <v>11</v>
      </c>
      <c r="G234" s="68">
        <v>371</v>
      </c>
      <c r="H234" s="63" t="s">
        <v>323</v>
      </c>
      <c r="I234" s="69">
        <v>522</v>
      </c>
      <c r="J234" s="68">
        <v>6</v>
      </c>
      <c r="K234" s="63" t="s">
        <v>323</v>
      </c>
      <c r="L234" s="69">
        <v>22</v>
      </c>
    </row>
    <row r="235" spans="1:12">
      <c r="A235" s="68">
        <v>8</v>
      </c>
      <c r="B235" s="63" t="s">
        <v>387</v>
      </c>
      <c r="C235" s="68">
        <v>14</v>
      </c>
      <c r="D235" s="68">
        <v>1</v>
      </c>
      <c r="E235" s="68">
        <v>1</v>
      </c>
      <c r="F235" s="68">
        <v>12</v>
      </c>
      <c r="G235" s="68">
        <v>300</v>
      </c>
      <c r="H235" s="63" t="s">
        <v>323</v>
      </c>
      <c r="I235" s="69">
        <v>509</v>
      </c>
      <c r="J235" s="68">
        <v>3</v>
      </c>
      <c r="K235" s="63" t="s">
        <v>323</v>
      </c>
      <c r="L235" s="69">
        <v>25</v>
      </c>
    </row>
    <row r="236" spans="1:12">
      <c r="A236" s="68"/>
      <c r="C236" s="68"/>
      <c r="D236" s="68"/>
      <c r="E236" s="68"/>
      <c r="F236" s="68"/>
      <c r="G236" s="68"/>
      <c r="I236" s="69"/>
      <c r="J236" s="68"/>
      <c r="L236" s="69"/>
    </row>
    <row r="237" spans="1:12">
      <c r="A237" s="68" t="s">
        <v>620</v>
      </c>
      <c r="C237" s="68"/>
      <c r="D237" s="68"/>
      <c r="E237" s="68"/>
      <c r="F237" s="68"/>
      <c r="G237" s="68"/>
      <c r="I237" s="69"/>
      <c r="J237" s="68"/>
      <c r="L237" s="69"/>
    </row>
    <row r="238" spans="1:12">
      <c r="A238" s="68"/>
      <c r="C238" s="68" t="s">
        <v>316</v>
      </c>
      <c r="D238" s="68" t="s">
        <v>317</v>
      </c>
      <c r="E238" s="68" t="s">
        <v>318</v>
      </c>
      <c r="F238" s="68" t="s">
        <v>319</v>
      </c>
      <c r="G238" s="68"/>
      <c r="H238" s="63" t="s">
        <v>320</v>
      </c>
      <c r="I238" s="69"/>
      <c r="J238" s="68"/>
      <c r="K238" s="63" t="s">
        <v>321</v>
      </c>
      <c r="L238" s="69"/>
    </row>
    <row r="239" spans="1:12">
      <c r="A239" s="68">
        <v>1</v>
      </c>
      <c r="B239" s="63" t="s">
        <v>457</v>
      </c>
      <c r="C239" s="68">
        <v>14</v>
      </c>
      <c r="D239" s="68">
        <v>13</v>
      </c>
      <c r="E239" s="68">
        <v>0</v>
      </c>
      <c r="F239" s="68">
        <v>1</v>
      </c>
      <c r="G239" s="68">
        <v>476</v>
      </c>
      <c r="H239" s="63" t="s">
        <v>323</v>
      </c>
      <c r="I239" s="69">
        <v>303</v>
      </c>
      <c r="J239" s="68">
        <v>26</v>
      </c>
      <c r="K239" s="63" t="s">
        <v>323</v>
      </c>
      <c r="L239" s="69">
        <v>2</v>
      </c>
    </row>
    <row r="240" spans="1:12">
      <c r="A240" s="68">
        <v>2</v>
      </c>
      <c r="B240" s="63" t="s">
        <v>440</v>
      </c>
      <c r="C240" s="68">
        <v>14</v>
      </c>
      <c r="D240" s="68">
        <v>12</v>
      </c>
      <c r="E240" s="68">
        <v>0</v>
      </c>
      <c r="F240" s="68">
        <v>2</v>
      </c>
      <c r="G240" s="68">
        <v>409</v>
      </c>
      <c r="H240" s="63" t="s">
        <v>323</v>
      </c>
      <c r="I240" s="69">
        <v>248</v>
      </c>
      <c r="J240" s="68">
        <v>24</v>
      </c>
      <c r="K240" s="63" t="s">
        <v>323</v>
      </c>
      <c r="L240" s="69">
        <v>4</v>
      </c>
    </row>
    <row r="241" spans="1:12">
      <c r="A241" s="68">
        <v>3</v>
      </c>
      <c r="B241" s="63" t="s">
        <v>516</v>
      </c>
      <c r="C241" s="68">
        <v>14</v>
      </c>
      <c r="D241" s="68">
        <v>9</v>
      </c>
      <c r="E241" s="68">
        <v>0</v>
      </c>
      <c r="F241" s="68">
        <v>5</v>
      </c>
      <c r="G241" s="68">
        <v>381</v>
      </c>
      <c r="H241" s="63" t="s">
        <v>323</v>
      </c>
      <c r="I241" s="69">
        <v>343</v>
      </c>
      <c r="J241" s="68">
        <v>18</v>
      </c>
      <c r="K241" s="63" t="s">
        <v>323</v>
      </c>
      <c r="L241" s="69">
        <v>10</v>
      </c>
    </row>
    <row r="242" spans="1:12">
      <c r="A242" s="68">
        <v>4</v>
      </c>
      <c r="B242" s="63" t="s">
        <v>474</v>
      </c>
      <c r="C242" s="68">
        <v>14</v>
      </c>
      <c r="D242" s="68">
        <v>8</v>
      </c>
      <c r="E242" s="68">
        <v>0</v>
      </c>
      <c r="F242" s="68">
        <v>6</v>
      </c>
      <c r="G242" s="68">
        <v>365</v>
      </c>
      <c r="H242" s="63" t="s">
        <v>323</v>
      </c>
      <c r="I242" s="69">
        <v>308</v>
      </c>
      <c r="J242" s="68">
        <v>16</v>
      </c>
      <c r="K242" s="63" t="s">
        <v>323</v>
      </c>
      <c r="L242" s="69">
        <v>12</v>
      </c>
    </row>
    <row r="243" spans="1:12">
      <c r="A243" s="63">
        <v>5</v>
      </c>
      <c r="B243" s="63" t="s">
        <v>393</v>
      </c>
      <c r="C243" s="63">
        <v>14</v>
      </c>
      <c r="D243" s="63">
        <v>7</v>
      </c>
      <c r="E243" s="63">
        <v>0</v>
      </c>
      <c r="F243" s="63">
        <v>7</v>
      </c>
      <c r="G243" s="63">
        <v>325</v>
      </c>
      <c r="H243" s="63" t="s">
        <v>323</v>
      </c>
      <c r="I243" s="63">
        <v>300</v>
      </c>
      <c r="J243" s="63">
        <v>14</v>
      </c>
      <c r="K243" s="63" t="s">
        <v>323</v>
      </c>
      <c r="L243" s="63">
        <v>14</v>
      </c>
    </row>
    <row r="244" spans="1:12">
      <c r="A244" s="65">
        <v>6</v>
      </c>
      <c r="B244" s="63" t="s">
        <v>351</v>
      </c>
      <c r="C244" s="63">
        <v>14</v>
      </c>
      <c r="D244" s="63">
        <v>4</v>
      </c>
      <c r="E244" s="63">
        <v>0</v>
      </c>
      <c r="F244" s="63">
        <v>10</v>
      </c>
      <c r="G244" s="63">
        <v>233</v>
      </c>
      <c r="H244" s="63" t="s">
        <v>323</v>
      </c>
      <c r="I244" s="63">
        <v>401</v>
      </c>
      <c r="J244" s="63">
        <v>8</v>
      </c>
      <c r="K244" s="63" t="s">
        <v>323</v>
      </c>
      <c r="L244" s="63">
        <v>20</v>
      </c>
    </row>
    <row r="245" spans="1:12">
      <c r="A245" s="63">
        <v>7</v>
      </c>
      <c r="B245" s="63" t="s">
        <v>838</v>
      </c>
      <c r="C245" s="66">
        <v>14</v>
      </c>
      <c r="D245" s="66">
        <v>3</v>
      </c>
      <c r="E245" s="66">
        <v>0</v>
      </c>
      <c r="F245" s="66">
        <v>11</v>
      </c>
      <c r="G245" s="63">
        <v>266</v>
      </c>
      <c r="H245" s="67" t="s">
        <v>323</v>
      </c>
      <c r="I245" s="63">
        <v>355</v>
      </c>
      <c r="J245" s="63">
        <v>6</v>
      </c>
      <c r="K245" s="67" t="s">
        <v>323</v>
      </c>
      <c r="L245" s="63">
        <v>22</v>
      </c>
    </row>
    <row r="246" spans="1:12">
      <c r="A246" s="68">
        <v>8</v>
      </c>
      <c r="B246" s="63" t="s">
        <v>855</v>
      </c>
      <c r="C246" s="68">
        <v>14</v>
      </c>
      <c r="D246" s="68">
        <v>0</v>
      </c>
      <c r="E246" s="68">
        <v>0</v>
      </c>
      <c r="F246" s="68">
        <v>14</v>
      </c>
      <c r="G246" s="68">
        <v>213</v>
      </c>
      <c r="H246" s="63" t="s">
        <v>323</v>
      </c>
      <c r="I246" s="69">
        <v>410</v>
      </c>
      <c r="J246" s="68">
        <v>0</v>
      </c>
      <c r="K246" s="63" t="s">
        <v>323</v>
      </c>
      <c r="L246" s="69">
        <v>28</v>
      </c>
    </row>
    <row r="247" spans="1:12">
      <c r="A247" s="68"/>
      <c r="C247" s="68"/>
      <c r="D247" s="68"/>
      <c r="E247" s="68"/>
      <c r="F247" s="68"/>
      <c r="G247" s="68"/>
      <c r="I247" s="69"/>
      <c r="J247" s="68"/>
      <c r="L247" s="69"/>
    </row>
    <row r="248" spans="1:12">
      <c r="A248" s="68" t="s">
        <v>800</v>
      </c>
      <c r="C248" s="68"/>
      <c r="D248" s="68"/>
      <c r="E248" s="68"/>
      <c r="F248" s="68"/>
      <c r="G248" s="68"/>
      <c r="I248" s="69"/>
      <c r="J248" s="68"/>
      <c r="L248" s="69"/>
    </row>
    <row r="249" spans="1:12">
      <c r="A249" s="68"/>
      <c r="C249" s="68" t="s">
        <v>316</v>
      </c>
      <c r="D249" s="68" t="s">
        <v>317</v>
      </c>
      <c r="E249" s="68" t="s">
        <v>318</v>
      </c>
      <c r="F249" s="68" t="s">
        <v>319</v>
      </c>
      <c r="G249" s="68"/>
      <c r="H249" s="63" t="s">
        <v>320</v>
      </c>
      <c r="I249" s="69"/>
      <c r="J249" s="68"/>
      <c r="K249" s="63" t="s">
        <v>321</v>
      </c>
      <c r="L249" s="69"/>
    </row>
    <row r="250" spans="1:12">
      <c r="A250" s="68">
        <v>1</v>
      </c>
      <c r="B250" s="63" t="s">
        <v>359</v>
      </c>
      <c r="C250" s="68">
        <v>14</v>
      </c>
      <c r="D250" s="68">
        <v>14</v>
      </c>
      <c r="E250" s="68">
        <v>0</v>
      </c>
      <c r="F250" s="68">
        <v>0</v>
      </c>
      <c r="G250" s="68">
        <v>442</v>
      </c>
      <c r="H250" s="63" t="s">
        <v>323</v>
      </c>
      <c r="I250" s="69">
        <v>184</v>
      </c>
      <c r="J250" s="68">
        <v>28</v>
      </c>
      <c r="K250" s="63" t="s">
        <v>323</v>
      </c>
      <c r="L250" s="69">
        <v>0</v>
      </c>
    </row>
    <row r="251" spans="1:12">
      <c r="A251" s="68">
        <v>2</v>
      </c>
      <c r="B251" s="63" t="s">
        <v>353</v>
      </c>
      <c r="C251" s="68">
        <v>14</v>
      </c>
      <c r="D251" s="68">
        <v>12</v>
      </c>
      <c r="E251" s="68">
        <v>0</v>
      </c>
      <c r="F251" s="68">
        <v>2</v>
      </c>
      <c r="G251" s="68">
        <v>437</v>
      </c>
      <c r="H251" s="63" t="s">
        <v>323</v>
      </c>
      <c r="I251" s="69">
        <v>301</v>
      </c>
      <c r="J251" s="68">
        <v>24</v>
      </c>
      <c r="K251" s="63" t="s">
        <v>323</v>
      </c>
      <c r="L251" s="69">
        <v>4</v>
      </c>
    </row>
    <row r="252" spans="1:12">
      <c r="A252" s="68">
        <v>3</v>
      </c>
      <c r="B252" s="63" t="s">
        <v>870</v>
      </c>
      <c r="C252" s="68">
        <v>14</v>
      </c>
      <c r="D252" s="68">
        <v>9</v>
      </c>
      <c r="E252" s="68">
        <v>1</v>
      </c>
      <c r="F252" s="68">
        <v>4</v>
      </c>
      <c r="G252" s="68">
        <v>399</v>
      </c>
      <c r="H252" s="63" t="s">
        <v>323</v>
      </c>
      <c r="I252" s="69">
        <v>321</v>
      </c>
      <c r="J252" s="68">
        <v>19</v>
      </c>
      <c r="K252" s="63" t="s">
        <v>323</v>
      </c>
      <c r="L252" s="69">
        <v>9</v>
      </c>
    </row>
    <row r="253" spans="1:12">
      <c r="A253" s="68">
        <v>4</v>
      </c>
      <c r="B253" s="63" t="s">
        <v>903</v>
      </c>
      <c r="C253" s="68">
        <v>14</v>
      </c>
      <c r="D253" s="68">
        <v>7</v>
      </c>
      <c r="E253" s="68">
        <v>1</v>
      </c>
      <c r="F253" s="68">
        <v>6</v>
      </c>
      <c r="G253" s="68">
        <v>341</v>
      </c>
      <c r="H253" s="63" t="s">
        <v>323</v>
      </c>
      <c r="I253" s="69">
        <v>337</v>
      </c>
      <c r="J253" s="68">
        <v>15</v>
      </c>
      <c r="K253" s="63" t="s">
        <v>323</v>
      </c>
      <c r="L253" s="69">
        <v>13</v>
      </c>
    </row>
    <row r="254" spans="1:12">
      <c r="A254" s="63">
        <v>5</v>
      </c>
      <c r="B254" s="63" t="s">
        <v>442</v>
      </c>
      <c r="C254" s="63">
        <v>14</v>
      </c>
      <c r="D254" s="63">
        <v>5</v>
      </c>
      <c r="E254" s="63">
        <v>1</v>
      </c>
      <c r="F254" s="63">
        <v>8</v>
      </c>
      <c r="G254" s="63">
        <v>300</v>
      </c>
      <c r="H254" s="63" t="s">
        <v>323</v>
      </c>
      <c r="I254" s="63">
        <v>373</v>
      </c>
      <c r="J254" s="63">
        <v>11</v>
      </c>
      <c r="K254" s="63" t="s">
        <v>323</v>
      </c>
      <c r="L254" s="63">
        <v>17</v>
      </c>
    </row>
    <row r="255" spans="1:12">
      <c r="A255" s="65">
        <v>6</v>
      </c>
      <c r="B255" s="63" t="s">
        <v>851</v>
      </c>
      <c r="C255" s="63">
        <v>14</v>
      </c>
      <c r="D255" s="63">
        <v>4</v>
      </c>
      <c r="E255" s="63">
        <v>0</v>
      </c>
      <c r="F255" s="63">
        <v>10</v>
      </c>
      <c r="G255" s="63">
        <v>255</v>
      </c>
      <c r="H255" s="63" t="s">
        <v>323</v>
      </c>
      <c r="I255" s="63">
        <v>354</v>
      </c>
      <c r="J255" s="63">
        <v>8</v>
      </c>
      <c r="K255" s="63" t="s">
        <v>323</v>
      </c>
      <c r="L255" s="63">
        <v>20</v>
      </c>
    </row>
    <row r="256" spans="1:12">
      <c r="A256" s="63">
        <v>7</v>
      </c>
      <c r="B256" s="63" t="s">
        <v>900</v>
      </c>
      <c r="C256" s="66">
        <v>14</v>
      </c>
      <c r="D256" s="66">
        <v>3</v>
      </c>
      <c r="E256" s="66">
        <v>1</v>
      </c>
      <c r="F256" s="66">
        <v>10</v>
      </c>
      <c r="G256" s="63">
        <v>266</v>
      </c>
      <c r="H256" s="67" t="s">
        <v>323</v>
      </c>
      <c r="I256" s="63">
        <v>389</v>
      </c>
      <c r="J256" s="63">
        <v>7</v>
      </c>
      <c r="K256" s="67" t="s">
        <v>323</v>
      </c>
      <c r="L256" s="63">
        <v>21</v>
      </c>
    </row>
    <row r="257" spans="1:12">
      <c r="A257" s="68">
        <v>8</v>
      </c>
      <c r="B257" s="63" t="s">
        <v>890</v>
      </c>
      <c r="C257" s="68">
        <v>14</v>
      </c>
      <c r="D257" s="68">
        <v>0</v>
      </c>
      <c r="E257" s="68">
        <v>0</v>
      </c>
      <c r="F257" s="68">
        <v>14</v>
      </c>
      <c r="G257" s="68">
        <v>242</v>
      </c>
      <c r="H257" s="63" t="s">
        <v>323</v>
      </c>
      <c r="I257" s="69">
        <v>423</v>
      </c>
      <c r="J257" s="68">
        <v>0</v>
      </c>
      <c r="K257" s="63" t="s">
        <v>323</v>
      </c>
      <c r="L257" s="69">
        <v>28</v>
      </c>
    </row>
    <row r="258" spans="1:12">
      <c r="A258" s="68">
        <v>9</v>
      </c>
      <c r="B258" s="63" t="s">
        <v>874</v>
      </c>
      <c r="C258" s="68">
        <v>0</v>
      </c>
      <c r="D258" s="68">
        <v>0</v>
      </c>
      <c r="E258" s="68">
        <v>0</v>
      </c>
      <c r="F258" s="68">
        <v>0</v>
      </c>
      <c r="G258" s="68">
        <v>0</v>
      </c>
      <c r="H258" s="63" t="s">
        <v>323</v>
      </c>
      <c r="I258" s="69">
        <v>0</v>
      </c>
      <c r="J258" s="68">
        <v>0</v>
      </c>
      <c r="K258" s="63" t="s">
        <v>323</v>
      </c>
      <c r="L258" s="69">
        <v>0</v>
      </c>
    </row>
    <row r="259" spans="1:12">
      <c r="A259" s="68"/>
      <c r="C259" s="68"/>
      <c r="D259" s="68"/>
      <c r="E259" s="68"/>
      <c r="F259" s="68"/>
      <c r="G259" s="68"/>
      <c r="I259" s="69"/>
      <c r="J259" s="68"/>
      <c r="L259" s="69"/>
    </row>
    <row r="260" spans="1:12">
      <c r="A260" s="68" t="s">
        <v>801</v>
      </c>
      <c r="C260" s="68"/>
      <c r="D260" s="68"/>
      <c r="E260" s="68"/>
      <c r="F260" s="68"/>
      <c r="G260" s="68"/>
      <c r="I260" s="69"/>
      <c r="J260" s="68"/>
      <c r="L260" s="69"/>
    </row>
    <row r="261" spans="1:12">
      <c r="A261" s="68"/>
      <c r="C261" s="68" t="s">
        <v>316</v>
      </c>
      <c r="D261" s="68" t="s">
        <v>317</v>
      </c>
      <c r="E261" s="68" t="s">
        <v>318</v>
      </c>
      <c r="F261" s="68" t="s">
        <v>319</v>
      </c>
      <c r="G261" s="68"/>
      <c r="H261" s="63" t="s">
        <v>320</v>
      </c>
      <c r="I261" s="69"/>
      <c r="J261" s="68"/>
      <c r="K261" s="63" t="s">
        <v>321</v>
      </c>
      <c r="L261" s="69"/>
    </row>
    <row r="262" spans="1:12">
      <c r="A262" s="68">
        <v>1</v>
      </c>
      <c r="B262" s="63" t="s">
        <v>845</v>
      </c>
      <c r="C262" s="68">
        <v>16</v>
      </c>
      <c r="D262" s="68">
        <v>13</v>
      </c>
      <c r="E262" s="68">
        <v>0</v>
      </c>
      <c r="F262" s="68">
        <v>3</v>
      </c>
      <c r="G262" s="68">
        <v>440</v>
      </c>
      <c r="H262" s="63" t="s">
        <v>323</v>
      </c>
      <c r="I262" s="69">
        <v>247</v>
      </c>
      <c r="J262" s="68">
        <v>26</v>
      </c>
      <c r="K262" s="63" t="s">
        <v>323</v>
      </c>
      <c r="L262" s="69">
        <v>6</v>
      </c>
    </row>
    <row r="263" spans="1:12">
      <c r="A263" s="68">
        <v>2</v>
      </c>
      <c r="B263" s="63" t="s">
        <v>447</v>
      </c>
      <c r="C263" s="68">
        <v>16</v>
      </c>
      <c r="D263" s="68">
        <v>13</v>
      </c>
      <c r="E263" s="68">
        <v>0</v>
      </c>
      <c r="F263" s="68">
        <v>3</v>
      </c>
      <c r="G263" s="68">
        <v>434</v>
      </c>
      <c r="H263" s="63" t="s">
        <v>323</v>
      </c>
      <c r="I263" s="69">
        <v>237</v>
      </c>
      <c r="J263" s="68">
        <v>26</v>
      </c>
      <c r="K263" s="63" t="s">
        <v>323</v>
      </c>
      <c r="L263" s="69">
        <v>6</v>
      </c>
    </row>
    <row r="264" spans="1:12">
      <c r="A264" s="68">
        <v>3</v>
      </c>
      <c r="B264" s="63" t="s">
        <v>843</v>
      </c>
      <c r="C264" s="68">
        <v>16</v>
      </c>
      <c r="D264" s="68">
        <v>10</v>
      </c>
      <c r="E264" s="68">
        <v>1</v>
      </c>
      <c r="F264" s="68">
        <v>5</v>
      </c>
      <c r="G264" s="68">
        <v>430</v>
      </c>
      <c r="H264" s="63" t="s">
        <v>323</v>
      </c>
      <c r="I264" s="69">
        <v>357</v>
      </c>
      <c r="J264" s="68">
        <v>21</v>
      </c>
      <c r="K264" s="63" t="s">
        <v>323</v>
      </c>
      <c r="L264" s="69">
        <v>11</v>
      </c>
    </row>
    <row r="265" spans="1:12">
      <c r="A265" s="63">
        <v>4</v>
      </c>
      <c r="B265" s="63" t="s">
        <v>420</v>
      </c>
      <c r="C265" s="63">
        <v>16</v>
      </c>
      <c r="D265" s="63">
        <v>10</v>
      </c>
      <c r="E265" s="63">
        <v>0</v>
      </c>
      <c r="F265" s="63">
        <v>6</v>
      </c>
      <c r="G265" s="63">
        <v>382</v>
      </c>
      <c r="H265" s="63" t="s">
        <v>323</v>
      </c>
      <c r="I265" s="63">
        <v>339</v>
      </c>
      <c r="J265" s="63">
        <v>20</v>
      </c>
      <c r="K265" s="63" t="s">
        <v>323</v>
      </c>
      <c r="L265" s="63">
        <v>12</v>
      </c>
    </row>
    <row r="266" spans="1:12">
      <c r="A266" s="65">
        <v>5</v>
      </c>
      <c r="B266" s="63" t="s">
        <v>902</v>
      </c>
      <c r="C266" s="63">
        <v>16</v>
      </c>
      <c r="D266" s="63">
        <v>8</v>
      </c>
      <c r="E266" s="63">
        <v>0</v>
      </c>
      <c r="F266" s="63">
        <v>8</v>
      </c>
      <c r="G266" s="63">
        <v>388</v>
      </c>
      <c r="H266" s="63" t="s">
        <v>323</v>
      </c>
      <c r="I266" s="63">
        <v>403</v>
      </c>
      <c r="J266" s="63">
        <v>16</v>
      </c>
      <c r="K266" s="63" t="s">
        <v>323</v>
      </c>
      <c r="L266" s="63">
        <v>16</v>
      </c>
    </row>
    <row r="267" spans="1:12">
      <c r="A267" s="63">
        <v>6</v>
      </c>
      <c r="B267" s="63" t="s">
        <v>882</v>
      </c>
      <c r="C267" s="66">
        <v>16</v>
      </c>
      <c r="D267" s="66">
        <v>7</v>
      </c>
      <c r="E267" s="66">
        <v>1</v>
      </c>
      <c r="F267" s="66">
        <v>8</v>
      </c>
      <c r="G267" s="63">
        <v>356</v>
      </c>
      <c r="H267" s="67" t="s">
        <v>323</v>
      </c>
      <c r="I267" s="63">
        <v>308</v>
      </c>
      <c r="J267" s="63">
        <v>15</v>
      </c>
      <c r="K267" s="67" t="s">
        <v>323</v>
      </c>
      <c r="L267" s="63">
        <v>17</v>
      </c>
    </row>
    <row r="268" spans="1:12">
      <c r="A268" s="68">
        <v>7</v>
      </c>
      <c r="B268" s="63" t="s">
        <v>854</v>
      </c>
      <c r="C268" s="68">
        <v>16</v>
      </c>
      <c r="D268" s="68">
        <v>7</v>
      </c>
      <c r="E268" s="68">
        <v>0</v>
      </c>
      <c r="F268" s="68">
        <v>9</v>
      </c>
      <c r="G268" s="68">
        <v>333</v>
      </c>
      <c r="H268" s="63" t="s">
        <v>323</v>
      </c>
      <c r="I268" s="69">
        <v>419</v>
      </c>
      <c r="J268" s="68">
        <v>14</v>
      </c>
      <c r="K268" s="63" t="s">
        <v>323</v>
      </c>
      <c r="L268" s="69">
        <v>18</v>
      </c>
    </row>
    <row r="269" spans="1:12">
      <c r="A269" s="68">
        <v>8</v>
      </c>
      <c r="B269" s="63" t="s">
        <v>844</v>
      </c>
      <c r="C269" s="68">
        <v>16</v>
      </c>
      <c r="D269" s="68">
        <v>3</v>
      </c>
      <c r="E269" s="68">
        <v>0</v>
      </c>
      <c r="F269" s="68">
        <v>13</v>
      </c>
      <c r="G269" s="68">
        <v>275</v>
      </c>
      <c r="H269" s="63" t="s">
        <v>323</v>
      </c>
      <c r="I269" s="69">
        <v>434</v>
      </c>
      <c r="J269" s="68">
        <v>6</v>
      </c>
      <c r="K269" s="63" t="s">
        <v>323</v>
      </c>
      <c r="L269" s="69">
        <v>26</v>
      </c>
    </row>
    <row r="270" spans="1:12">
      <c r="A270" s="68">
        <v>9</v>
      </c>
      <c r="B270" s="63" t="s">
        <v>846</v>
      </c>
      <c r="C270" s="68">
        <v>16</v>
      </c>
      <c r="D270" s="68">
        <v>0</v>
      </c>
      <c r="E270" s="68">
        <v>0</v>
      </c>
      <c r="F270" s="68">
        <v>16</v>
      </c>
      <c r="G270" s="68">
        <v>249</v>
      </c>
      <c r="H270" s="63" t="s">
        <v>323</v>
      </c>
      <c r="I270" s="69">
        <v>543</v>
      </c>
      <c r="J270" s="68">
        <v>0</v>
      </c>
      <c r="K270" s="63" t="s">
        <v>323</v>
      </c>
      <c r="L270" s="69">
        <v>32</v>
      </c>
    </row>
    <row r="271" spans="1:12">
      <c r="A271" s="68"/>
      <c r="C271" s="68"/>
      <c r="D271" s="68"/>
      <c r="E271" s="68"/>
      <c r="F271" s="68"/>
      <c r="G271" s="68"/>
      <c r="I271" s="69"/>
      <c r="J271" s="68"/>
      <c r="L271" s="69"/>
    </row>
    <row r="272" spans="1:12">
      <c r="A272" s="68" t="s">
        <v>803</v>
      </c>
      <c r="C272" s="68"/>
      <c r="D272" s="68"/>
      <c r="E272" s="68"/>
      <c r="F272" s="68"/>
      <c r="G272" s="68"/>
      <c r="I272" s="69"/>
      <c r="J272" s="68"/>
      <c r="L272" s="69"/>
    </row>
    <row r="273" spans="1:12">
      <c r="A273" s="68"/>
      <c r="C273" s="68" t="s">
        <v>316</v>
      </c>
      <c r="D273" s="68" t="s">
        <v>317</v>
      </c>
      <c r="E273" s="68" t="s">
        <v>318</v>
      </c>
      <c r="F273" s="68" t="s">
        <v>319</v>
      </c>
      <c r="G273" s="68"/>
      <c r="H273" s="63" t="s">
        <v>320</v>
      </c>
      <c r="I273" s="69"/>
      <c r="J273" s="68"/>
      <c r="K273" s="63" t="s">
        <v>321</v>
      </c>
      <c r="L273" s="69"/>
    </row>
    <row r="274" spans="1:12">
      <c r="A274" s="68">
        <v>1</v>
      </c>
      <c r="B274" s="63" t="s">
        <v>904</v>
      </c>
      <c r="C274" s="68">
        <v>16</v>
      </c>
      <c r="D274" s="68">
        <v>14</v>
      </c>
      <c r="E274" s="68">
        <v>0</v>
      </c>
      <c r="F274" s="68">
        <v>2</v>
      </c>
      <c r="G274" s="68">
        <v>344</v>
      </c>
      <c r="H274" s="63" t="s">
        <v>323</v>
      </c>
      <c r="I274" s="69">
        <v>223</v>
      </c>
      <c r="J274" s="68">
        <v>28</v>
      </c>
      <c r="K274" s="63" t="s">
        <v>323</v>
      </c>
      <c r="L274" s="69">
        <v>4</v>
      </c>
    </row>
    <row r="275" spans="1:12">
      <c r="A275" s="68">
        <v>2</v>
      </c>
      <c r="B275" s="63" t="s">
        <v>849</v>
      </c>
      <c r="C275" s="68">
        <v>16</v>
      </c>
      <c r="D275" s="68">
        <v>13</v>
      </c>
      <c r="E275" s="68">
        <v>0</v>
      </c>
      <c r="F275" s="68">
        <v>3</v>
      </c>
      <c r="G275" s="68">
        <v>385</v>
      </c>
      <c r="H275" s="63" t="s">
        <v>323</v>
      </c>
      <c r="I275" s="69">
        <v>264</v>
      </c>
      <c r="J275" s="68">
        <v>26</v>
      </c>
      <c r="K275" s="63" t="s">
        <v>323</v>
      </c>
      <c r="L275" s="69">
        <v>6</v>
      </c>
    </row>
    <row r="276" spans="1:12">
      <c r="A276" s="63">
        <v>3</v>
      </c>
      <c r="B276" s="63" t="s">
        <v>907</v>
      </c>
      <c r="C276" s="63">
        <v>16</v>
      </c>
      <c r="D276" s="63">
        <v>12</v>
      </c>
      <c r="E276" s="63">
        <v>0</v>
      </c>
      <c r="F276" s="63">
        <v>4</v>
      </c>
      <c r="G276" s="63">
        <v>366</v>
      </c>
      <c r="H276" s="63" t="s">
        <v>323</v>
      </c>
      <c r="I276" s="63">
        <v>291</v>
      </c>
      <c r="J276" s="63">
        <v>24</v>
      </c>
      <c r="K276" s="63" t="s">
        <v>323</v>
      </c>
      <c r="L276" s="63">
        <v>8</v>
      </c>
    </row>
    <row r="277" spans="1:12">
      <c r="A277" s="65">
        <v>4</v>
      </c>
      <c r="B277" s="63" t="s">
        <v>886</v>
      </c>
      <c r="C277" s="63">
        <v>16</v>
      </c>
      <c r="D277" s="63">
        <v>10</v>
      </c>
      <c r="E277" s="63">
        <v>1</v>
      </c>
      <c r="F277" s="63">
        <v>5</v>
      </c>
      <c r="G277" s="63">
        <v>395</v>
      </c>
      <c r="H277" s="63" t="s">
        <v>323</v>
      </c>
      <c r="I277" s="63">
        <v>291</v>
      </c>
      <c r="J277" s="63">
        <v>21</v>
      </c>
      <c r="K277" s="63" t="s">
        <v>323</v>
      </c>
      <c r="L277" s="63">
        <v>11</v>
      </c>
    </row>
    <row r="278" spans="1:12">
      <c r="A278" s="63">
        <v>5</v>
      </c>
      <c r="B278" s="63" t="s">
        <v>837</v>
      </c>
      <c r="C278" s="66">
        <v>16</v>
      </c>
      <c r="D278" s="66">
        <v>6</v>
      </c>
      <c r="E278" s="66">
        <v>1</v>
      </c>
      <c r="F278" s="66">
        <v>9</v>
      </c>
      <c r="G278" s="63">
        <v>352</v>
      </c>
      <c r="H278" s="67" t="s">
        <v>323</v>
      </c>
      <c r="I278" s="63">
        <v>363</v>
      </c>
      <c r="J278" s="63">
        <v>13</v>
      </c>
      <c r="K278" s="67" t="s">
        <v>323</v>
      </c>
      <c r="L278" s="63">
        <v>19</v>
      </c>
    </row>
    <row r="279" spans="1:12">
      <c r="A279" s="68">
        <v>6</v>
      </c>
      <c r="B279" s="63" t="s">
        <v>909</v>
      </c>
      <c r="C279" s="68">
        <v>16</v>
      </c>
      <c r="D279" s="68">
        <v>5</v>
      </c>
      <c r="E279" s="68">
        <v>1</v>
      </c>
      <c r="F279" s="68">
        <v>10</v>
      </c>
      <c r="G279" s="68">
        <v>264</v>
      </c>
      <c r="H279" s="63" t="s">
        <v>323</v>
      </c>
      <c r="I279" s="69">
        <v>385</v>
      </c>
      <c r="J279" s="68">
        <v>11</v>
      </c>
      <c r="K279" s="63" t="s">
        <v>323</v>
      </c>
      <c r="L279" s="69">
        <v>21</v>
      </c>
    </row>
    <row r="280" spans="1:12">
      <c r="A280" s="63">
        <v>7</v>
      </c>
      <c r="B280" s="63" t="s">
        <v>910</v>
      </c>
      <c r="C280" s="68">
        <v>16</v>
      </c>
      <c r="D280" s="68">
        <v>3</v>
      </c>
      <c r="E280" s="68">
        <v>2</v>
      </c>
      <c r="F280" s="68">
        <v>11</v>
      </c>
      <c r="G280" s="68">
        <v>257</v>
      </c>
      <c r="H280" s="63" t="s">
        <v>323</v>
      </c>
      <c r="I280" s="69">
        <v>374</v>
      </c>
      <c r="J280" s="68">
        <v>8</v>
      </c>
      <c r="K280" s="63" t="s">
        <v>323</v>
      </c>
      <c r="L280" s="69">
        <v>24</v>
      </c>
    </row>
    <row r="281" spans="1:12">
      <c r="A281" s="68">
        <v>8</v>
      </c>
      <c r="B281" s="63" t="s">
        <v>356</v>
      </c>
      <c r="C281" s="68">
        <v>16</v>
      </c>
      <c r="D281" s="68">
        <v>3</v>
      </c>
      <c r="E281" s="68">
        <v>1</v>
      </c>
      <c r="F281" s="68">
        <v>12</v>
      </c>
      <c r="G281" s="68">
        <v>268</v>
      </c>
      <c r="H281" s="63" t="s">
        <v>323</v>
      </c>
      <c r="I281" s="69">
        <v>362</v>
      </c>
      <c r="J281" s="68">
        <v>7</v>
      </c>
      <c r="K281" s="63" t="s">
        <v>323</v>
      </c>
      <c r="L281" s="69">
        <v>25</v>
      </c>
    </row>
    <row r="282" spans="1:12">
      <c r="A282" s="68">
        <v>9</v>
      </c>
      <c r="B282" s="63" t="s">
        <v>857</v>
      </c>
      <c r="C282" s="68">
        <v>16</v>
      </c>
      <c r="D282" s="68">
        <v>3</v>
      </c>
      <c r="E282" s="68">
        <v>0</v>
      </c>
      <c r="F282" s="68">
        <v>13</v>
      </c>
      <c r="G282" s="68">
        <v>261</v>
      </c>
      <c r="H282" s="63" t="s">
        <v>323</v>
      </c>
      <c r="I282" s="69">
        <v>339</v>
      </c>
      <c r="J282" s="68">
        <v>6</v>
      </c>
      <c r="K282" s="63" t="s">
        <v>323</v>
      </c>
      <c r="L282" s="69">
        <v>26</v>
      </c>
    </row>
    <row r="283" spans="1:12">
      <c r="A283" s="68"/>
      <c r="C283" s="68"/>
      <c r="D283" s="68"/>
      <c r="E283" s="68"/>
      <c r="F283" s="68"/>
      <c r="G283" s="68"/>
      <c r="I283" s="69"/>
      <c r="J283" s="68"/>
      <c r="L283" s="69"/>
    </row>
    <row r="284" spans="1:12">
      <c r="A284" s="68" t="s">
        <v>911</v>
      </c>
      <c r="C284" s="68"/>
      <c r="D284" s="68"/>
      <c r="E284" s="68"/>
      <c r="F284" s="68"/>
      <c r="G284" s="68"/>
      <c r="I284" s="69"/>
      <c r="J284" s="68"/>
      <c r="L284" s="69"/>
    </row>
    <row r="285" spans="1:12">
      <c r="A285" s="68"/>
      <c r="C285" s="68" t="s">
        <v>316</v>
      </c>
      <c r="D285" s="68" t="s">
        <v>317</v>
      </c>
      <c r="E285" s="68" t="s">
        <v>318</v>
      </c>
      <c r="F285" s="68" t="s">
        <v>319</v>
      </c>
      <c r="G285" s="68"/>
      <c r="H285" s="63" t="s">
        <v>320</v>
      </c>
      <c r="I285" s="69"/>
      <c r="J285" s="68"/>
      <c r="K285" s="63" t="s">
        <v>321</v>
      </c>
      <c r="L285" s="69"/>
    </row>
    <row r="286" spans="1:12">
      <c r="A286" s="63">
        <v>1</v>
      </c>
      <c r="B286" s="63" t="s">
        <v>472</v>
      </c>
      <c r="C286" s="63">
        <v>5</v>
      </c>
      <c r="D286" s="63">
        <v>5</v>
      </c>
      <c r="E286" s="63">
        <v>0</v>
      </c>
      <c r="F286" s="63">
        <v>0</v>
      </c>
      <c r="G286" s="63">
        <v>10</v>
      </c>
      <c r="H286" s="63" t="s">
        <v>323</v>
      </c>
      <c r="I286" s="63">
        <v>0</v>
      </c>
      <c r="J286" s="63">
        <v>10</v>
      </c>
      <c r="K286" s="63" t="s">
        <v>323</v>
      </c>
      <c r="L286" s="63">
        <v>0</v>
      </c>
    </row>
    <row r="287" spans="1:12">
      <c r="A287" s="65">
        <v>2</v>
      </c>
      <c r="B287" s="63" t="s">
        <v>332</v>
      </c>
      <c r="C287" s="63">
        <v>5</v>
      </c>
      <c r="D287" s="63">
        <v>4</v>
      </c>
      <c r="E287" s="63">
        <v>0</v>
      </c>
      <c r="F287" s="63">
        <v>1</v>
      </c>
      <c r="G287" s="63">
        <v>8</v>
      </c>
      <c r="H287" s="63" t="s">
        <v>323</v>
      </c>
      <c r="I287" s="63">
        <v>2</v>
      </c>
      <c r="J287" s="63">
        <v>8</v>
      </c>
      <c r="K287" s="63" t="s">
        <v>323</v>
      </c>
      <c r="L287" s="63">
        <v>2</v>
      </c>
    </row>
    <row r="288" spans="1:12">
      <c r="A288" s="63">
        <v>3</v>
      </c>
      <c r="B288" s="63" t="s">
        <v>440</v>
      </c>
      <c r="C288" s="66">
        <v>5</v>
      </c>
      <c r="D288" s="66">
        <v>3</v>
      </c>
      <c r="E288" s="66">
        <v>0</v>
      </c>
      <c r="F288" s="66">
        <v>2</v>
      </c>
      <c r="G288" s="63">
        <v>6</v>
      </c>
      <c r="H288" s="67" t="s">
        <v>323</v>
      </c>
      <c r="I288" s="63">
        <v>4</v>
      </c>
      <c r="J288" s="63">
        <v>6</v>
      </c>
      <c r="K288" s="67" t="s">
        <v>323</v>
      </c>
      <c r="L288" s="63">
        <v>4</v>
      </c>
    </row>
    <row r="289" spans="1:12">
      <c r="A289" s="68">
        <v>4</v>
      </c>
      <c r="B289" s="63" t="s">
        <v>482</v>
      </c>
      <c r="C289" s="68">
        <v>5</v>
      </c>
      <c r="D289" s="68">
        <v>2</v>
      </c>
      <c r="E289" s="68">
        <v>0</v>
      </c>
      <c r="F289" s="68">
        <v>3</v>
      </c>
      <c r="G289" s="68">
        <v>4</v>
      </c>
      <c r="H289" s="63" t="s">
        <v>323</v>
      </c>
      <c r="I289" s="69">
        <v>6</v>
      </c>
      <c r="J289" s="68">
        <v>4</v>
      </c>
      <c r="K289" s="63" t="s">
        <v>323</v>
      </c>
      <c r="L289" s="69">
        <v>6</v>
      </c>
    </row>
    <row r="290" spans="1:12">
      <c r="A290" s="68">
        <v>5</v>
      </c>
      <c r="B290" s="63" t="s">
        <v>447</v>
      </c>
      <c r="C290" s="68">
        <v>5</v>
      </c>
      <c r="D290" s="68">
        <v>1</v>
      </c>
      <c r="E290" s="68">
        <v>0</v>
      </c>
      <c r="F290" s="68">
        <v>4</v>
      </c>
      <c r="G290" s="68">
        <v>2</v>
      </c>
      <c r="H290" s="63" t="s">
        <v>323</v>
      </c>
      <c r="I290" s="69">
        <v>8</v>
      </c>
      <c r="J290" s="68">
        <v>2</v>
      </c>
      <c r="K290" s="63" t="s">
        <v>323</v>
      </c>
      <c r="L290" s="69">
        <v>8</v>
      </c>
    </row>
    <row r="291" spans="1:12">
      <c r="A291" s="68">
        <v>6</v>
      </c>
      <c r="B291" s="63" t="s">
        <v>491</v>
      </c>
      <c r="C291" s="68">
        <v>5</v>
      </c>
      <c r="D291" s="68">
        <v>0</v>
      </c>
      <c r="E291" s="68">
        <v>0</v>
      </c>
      <c r="F291" s="68">
        <v>5</v>
      </c>
      <c r="G291" s="68">
        <v>0</v>
      </c>
      <c r="H291" s="63" t="s">
        <v>323</v>
      </c>
      <c r="I291" s="69">
        <v>10</v>
      </c>
      <c r="J291" s="68">
        <v>0</v>
      </c>
      <c r="K291" s="63" t="s">
        <v>323</v>
      </c>
      <c r="L291" s="69">
        <v>10</v>
      </c>
    </row>
    <row r="292" spans="1:12">
      <c r="A292" s="68"/>
      <c r="C292" s="68"/>
      <c r="D292" s="68"/>
      <c r="E292" s="68"/>
      <c r="F292" s="68"/>
      <c r="G292" s="68"/>
      <c r="I292" s="69"/>
      <c r="J292" s="68"/>
      <c r="L292" s="69"/>
    </row>
    <row r="293" spans="1:12">
      <c r="A293" s="68" t="s">
        <v>912</v>
      </c>
      <c r="C293" s="68"/>
      <c r="D293" s="68"/>
      <c r="E293" s="68"/>
      <c r="F293" s="68"/>
      <c r="G293" s="68"/>
      <c r="I293" s="69"/>
      <c r="J293" s="68"/>
      <c r="L293" s="69"/>
    </row>
    <row r="294" spans="1:12">
      <c r="A294" s="68"/>
      <c r="C294" s="68" t="s">
        <v>316</v>
      </c>
      <c r="D294" s="68" t="s">
        <v>317</v>
      </c>
      <c r="E294" s="68" t="s">
        <v>318</v>
      </c>
      <c r="F294" s="68" t="s">
        <v>319</v>
      </c>
      <c r="G294" s="68"/>
      <c r="H294" s="63" t="s">
        <v>320</v>
      </c>
      <c r="I294" s="69"/>
      <c r="J294" s="68"/>
      <c r="K294" s="63" t="s">
        <v>321</v>
      </c>
      <c r="L294" s="69"/>
    </row>
    <row r="295" spans="1:12">
      <c r="A295" s="68">
        <v>1</v>
      </c>
      <c r="B295" s="63" t="s">
        <v>516</v>
      </c>
      <c r="C295" s="68">
        <v>5</v>
      </c>
      <c r="D295" s="68">
        <v>4</v>
      </c>
      <c r="E295" s="68">
        <v>0</v>
      </c>
      <c r="F295" s="68">
        <v>1</v>
      </c>
      <c r="G295" s="68">
        <v>8</v>
      </c>
      <c r="H295" s="63" t="s">
        <v>323</v>
      </c>
      <c r="I295" s="69">
        <v>2</v>
      </c>
      <c r="J295" s="68">
        <v>8</v>
      </c>
      <c r="K295" s="63" t="s">
        <v>323</v>
      </c>
      <c r="L295" s="69">
        <v>2</v>
      </c>
    </row>
    <row r="296" spans="1:12">
      <c r="A296" s="68">
        <v>2</v>
      </c>
      <c r="B296" s="63" t="s">
        <v>848</v>
      </c>
      <c r="C296" s="68">
        <v>5</v>
      </c>
      <c r="D296" s="68">
        <v>3</v>
      </c>
      <c r="E296" s="68">
        <v>0</v>
      </c>
      <c r="F296" s="68">
        <v>2</v>
      </c>
      <c r="G296" s="68">
        <v>6</v>
      </c>
      <c r="H296" s="63" t="s">
        <v>323</v>
      </c>
      <c r="I296" s="69">
        <v>4</v>
      </c>
      <c r="J296" s="68">
        <v>6</v>
      </c>
      <c r="K296" s="63" t="s">
        <v>323</v>
      </c>
      <c r="L296" s="69">
        <v>4</v>
      </c>
    </row>
    <row r="297" spans="1:12">
      <c r="A297" s="63">
        <v>3</v>
      </c>
      <c r="B297" s="63" t="s">
        <v>843</v>
      </c>
      <c r="C297" s="63">
        <v>4</v>
      </c>
      <c r="D297" s="63">
        <v>2</v>
      </c>
      <c r="E297" s="63">
        <v>0</v>
      </c>
      <c r="F297" s="63">
        <v>2</v>
      </c>
      <c r="G297" s="63">
        <v>4</v>
      </c>
      <c r="H297" s="63" t="s">
        <v>323</v>
      </c>
      <c r="I297" s="63">
        <v>4</v>
      </c>
      <c r="J297" s="63">
        <v>4</v>
      </c>
      <c r="K297" s="63" t="s">
        <v>323</v>
      </c>
      <c r="L297" s="63">
        <v>4</v>
      </c>
    </row>
    <row r="298" spans="1:12">
      <c r="A298" s="65"/>
      <c r="B298" s="63" t="s">
        <v>353</v>
      </c>
      <c r="C298" s="63">
        <v>4</v>
      </c>
      <c r="D298" s="63">
        <v>2</v>
      </c>
      <c r="E298" s="63">
        <v>0</v>
      </c>
      <c r="F298" s="63">
        <v>2</v>
      </c>
      <c r="G298" s="63">
        <v>4</v>
      </c>
      <c r="H298" s="63" t="s">
        <v>323</v>
      </c>
      <c r="I298" s="63">
        <v>4</v>
      </c>
      <c r="J298" s="63">
        <v>4</v>
      </c>
      <c r="K298" s="63" t="s">
        <v>323</v>
      </c>
      <c r="L298" s="63">
        <v>4</v>
      </c>
    </row>
    <row r="299" spans="1:12">
      <c r="A299" s="63">
        <v>5</v>
      </c>
      <c r="B299" s="63" t="s">
        <v>902</v>
      </c>
      <c r="C299" s="66">
        <v>5</v>
      </c>
      <c r="D299" s="66">
        <v>2</v>
      </c>
      <c r="E299" s="66">
        <v>0</v>
      </c>
      <c r="F299" s="66">
        <v>3</v>
      </c>
      <c r="G299" s="63">
        <v>4</v>
      </c>
      <c r="H299" s="67" t="s">
        <v>323</v>
      </c>
      <c r="I299" s="63">
        <v>6</v>
      </c>
      <c r="J299" s="63">
        <v>4</v>
      </c>
      <c r="K299" s="67" t="s">
        <v>323</v>
      </c>
      <c r="L299" s="63">
        <v>6</v>
      </c>
    </row>
    <row r="300" spans="1:12">
      <c r="A300" s="68">
        <v>6</v>
      </c>
      <c r="B300" s="63" t="s">
        <v>836</v>
      </c>
      <c r="C300" s="68">
        <v>5</v>
      </c>
      <c r="D300" s="68">
        <v>1</v>
      </c>
      <c r="E300" s="68">
        <v>0</v>
      </c>
      <c r="F300" s="68">
        <v>4</v>
      </c>
      <c r="G300" s="68">
        <v>2</v>
      </c>
      <c r="H300" s="63" t="s">
        <v>323</v>
      </c>
      <c r="I300" s="69">
        <v>8</v>
      </c>
      <c r="J300" s="68">
        <v>2</v>
      </c>
      <c r="K300" s="63" t="s">
        <v>323</v>
      </c>
      <c r="L300" s="69">
        <v>8</v>
      </c>
    </row>
    <row r="301" spans="1:12">
      <c r="A301" s="68"/>
      <c r="C301" s="68"/>
      <c r="D301" s="68"/>
      <c r="E301" s="68"/>
      <c r="F301" s="68"/>
      <c r="G301" s="68"/>
      <c r="I301" s="69"/>
      <c r="J301" s="68"/>
      <c r="L301" s="69"/>
    </row>
    <row r="302" spans="1:12">
      <c r="A302" s="68" t="s">
        <v>913</v>
      </c>
      <c r="C302" s="68"/>
      <c r="D302" s="68"/>
      <c r="E302" s="68"/>
      <c r="F302" s="68"/>
      <c r="G302" s="68"/>
      <c r="I302" s="69"/>
      <c r="J302" s="68"/>
      <c r="L302" s="69"/>
    </row>
    <row r="303" spans="1:12">
      <c r="A303" s="68"/>
      <c r="C303" s="68" t="s">
        <v>316</v>
      </c>
      <c r="D303" s="68" t="s">
        <v>317</v>
      </c>
      <c r="E303" s="68" t="s">
        <v>318</v>
      </c>
      <c r="F303" s="68" t="s">
        <v>319</v>
      </c>
      <c r="G303" s="68"/>
      <c r="H303" s="63" t="s">
        <v>320</v>
      </c>
      <c r="I303" s="69"/>
      <c r="J303" s="68"/>
      <c r="K303" s="63" t="s">
        <v>321</v>
      </c>
      <c r="L303" s="69"/>
    </row>
    <row r="304" spans="1:12">
      <c r="A304" s="68">
        <v>1</v>
      </c>
      <c r="B304" s="63" t="s">
        <v>472</v>
      </c>
      <c r="C304" s="68">
        <v>5</v>
      </c>
      <c r="D304" s="68">
        <v>5</v>
      </c>
      <c r="E304" s="68">
        <v>0</v>
      </c>
      <c r="F304" s="68">
        <v>0</v>
      </c>
      <c r="G304" s="68">
        <v>28</v>
      </c>
      <c r="H304" s="63" t="s">
        <v>323</v>
      </c>
      <c r="I304" s="69">
        <v>2</v>
      </c>
      <c r="J304" s="68">
        <v>10</v>
      </c>
      <c r="K304" s="63" t="s">
        <v>323</v>
      </c>
      <c r="L304" s="69">
        <v>0</v>
      </c>
    </row>
    <row r="305" spans="1:12">
      <c r="A305" s="68">
        <v>2</v>
      </c>
      <c r="B305" s="63" t="s">
        <v>447</v>
      </c>
      <c r="C305" s="68">
        <v>5</v>
      </c>
      <c r="D305" s="68">
        <v>4</v>
      </c>
      <c r="E305" s="68">
        <v>0</v>
      </c>
      <c r="F305" s="68">
        <v>1</v>
      </c>
      <c r="G305" s="68">
        <v>18</v>
      </c>
      <c r="H305" s="63" t="s">
        <v>323</v>
      </c>
      <c r="I305" s="69">
        <v>12</v>
      </c>
      <c r="J305" s="68">
        <v>8</v>
      </c>
      <c r="K305" s="63" t="s">
        <v>323</v>
      </c>
      <c r="L305" s="69">
        <v>2</v>
      </c>
    </row>
    <row r="306" spans="1:12">
      <c r="A306" s="68">
        <v>3</v>
      </c>
      <c r="B306" s="63" t="s">
        <v>482</v>
      </c>
      <c r="C306" s="68">
        <v>5</v>
      </c>
      <c r="D306" s="68">
        <v>3</v>
      </c>
      <c r="E306" s="68">
        <v>0</v>
      </c>
      <c r="F306" s="68">
        <v>2</v>
      </c>
      <c r="G306" s="68">
        <v>20</v>
      </c>
      <c r="H306" s="63" t="s">
        <v>323</v>
      </c>
      <c r="I306" s="69">
        <v>10</v>
      </c>
      <c r="J306" s="68">
        <v>6</v>
      </c>
      <c r="K306" s="63" t="s">
        <v>323</v>
      </c>
      <c r="L306" s="69">
        <v>4</v>
      </c>
    </row>
    <row r="307" spans="1:12">
      <c r="A307" s="68">
        <v>4</v>
      </c>
      <c r="B307" s="63" t="s">
        <v>440</v>
      </c>
      <c r="C307" s="68">
        <v>5</v>
      </c>
      <c r="D307" s="68">
        <v>2</v>
      </c>
      <c r="E307" s="68">
        <v>0</v>
      </c>
      <c r="F307" s="68">
        <v>3</v>
      </c>
      <c r="G307" s="68">
        <v>12</v>
      </c>
      <c r="H307" s="63" t="s">
        <v>323</v>
      </c>
      <c r="I307" s="69">
        <v>18</v>
      </c>
      <c r="J307" s="68">
        <v>4</v>
      </c>
      <c r="K307" s="63" t="s">
        <v>323</v>
      </c>
      <c r="L307" s="69">
        <v>6</v>
      </c>
    </row>
    <row r="308" spans="1:12">
      <c r="A308" s="63">
        <v>5</v>
      </c>
      <c r="B308" s="63" t="s">
        <v>332</v>
      </c>
      <c r="C308" s="63">
        <v>5</v>
      </c>
      <c r="D308" s="63">
        <v>0</v>
      </c>
      <c r="E308" s="63">
        <v>1</v>
      </c>
      <c r="F308" s="63">
        <v>4</v>
      </c>
      <c r="G308" s="63">
        <v>7</v>
      </c>
      <c r="H308" s="63" t="s">
        <v>323</v>
      </c>
      <c r="I308" s="63">
        <v>23</v>
      </c>
      <c r="J308" s="63">
        <v>1</v>
      </c>
      <c r="K308" s="63" t="s">
        <v>323</v>
      </c>
      <c r="L308" s="63">
        <v>9</v>
      </c>
    </row>
    <row r="309" spans="1:12">
      <c r="A309" s="65"/>
      <c r="B309" s="63" t="s">
        <v>491</v>
      </c>
      <c r="C309" s="63">
        <v>5</v>
      </c>
      <c r="D309" s="63">
        <v>0</v>
      </c>
      <c r="E309" s="63">
        <v>1</v>
      </c>
      <c r="F309" s="63">
        <v>4</v>
      </c>
      <c r="G309" s="63">
        <v>5</v>
      </c>
      <c r="H309" s="63" t="s">
        <v>323</v>
      </c>
      <c r="I309" s="63">
        <v>25</v>
      </c>
      <c r="J309" s="63">
        <v>1</v>
      </c>
      <c r="K309" s="63" t="s">
        <v>323</v>
      </c>
      <c r="L309" s="63">
        <v>9</v>
      </c>
    </row>
    <row r="310" spans="1:12">
      <c r="C310" s="66"/>
      <c r="D310" s="66"/>
      <c r="E310" s="66"/>
      <c r="F310" s="66"/>
      <c r="H310" s="67"/>
      <c r="K310" s="67"/>
    </row>
    <row r="311" spans="1:12">
      <c r="A311" s="68" t="s">
        <v>914</v>
      </c>
      <c r="C311" s="68"/>
      <c r="D311" s="68"/>
      <c r="E311" s="68"/>
      <c r="F311" s="68"/>
      <c r="G311" s="68"/>
      <c r="I311" s="69"/>
      <c r="J311" s="68"/>
      <c r="L311" s="69"/>
    </row>
    <row r="312" spans="1:12">
      <c r="A312" s="68"/>
      <c r="C312" s="68" t="s">
        <v>316</v>
      </c>
      <c r="D312" s="68" t="s">
        <v>317</v>
      </c>
      <c r="E312" s="68" t="s">
        <v>318</v>
      </c>
      <c r="F312" s="68" t="s">
        <v>319</v>
      </c>
      <c r="G312" s="68"/>
      <c r="H312" s="63" t="s">
        <v>320</v>
      </c>
      <c r="I312" s="69"/>
      <c r="J312" s="68"/>
      <c r="K312" s="63" t="s">
        <v>321</v>
      </c>
      <c r="L312" s="69"/>
    </row>
    <row r="313" spans="1:12">
      <c r="A313" s="68">
        <v>1</v>
      </c>
      <c r="B313" s="63" t="s">
        <v>516</v>
      </c>
      <c r="C313" s="68">
        <v>5</v>
      </c>
      <c r="D313" s="68">
        <v>4</v>
      </c>
      <c r="E313" s="68">
        <v>0</v>
      </c>
      <c r="F313" s="68">
        <v>1</v>
      </c>
      <c r="G313" s="68">
        <v>21</v>
      </c>
      <c r="H313" s="63" t="s">
        <v>323</v>
      </c>
      <c r="I313" s="69">
        <v>9</v>
      </c>
      <c r="J313" s="68">
        <v>8</v>
      </c>
      <c r="K313" s="63" t="s">
        <v>323</v>
      </c>
      <c r="L313" s="69">
        <v>2</v>
      </c>
    </row>
    <row r="314" spans="1:12">
      <c r="A314" s="68">
        <v>2</v>
      </c>
      <c r="B314" s="63" t="s">
        <v>848</v>
      </c>
      <c r="C314" s="68">
        <v>5</v>
      </c>
      <c r="D314" s="68">
        <v>3</v>
      </c>
      <c r="E314" s="68">
        <v>0</v>
      </c>
      <c r="F314" s="68">
        <v>2</v>
      </c>
      <c r="G314" s="68">
        <v>18</v>
      </c>
      <c r="H314" s="63" t="s">
        <v>323</v>
      </c>
      <c r="I314" s="69">
        <v>12</v>
      </c>
      <c r="J314" s="68">
        <v>6</v>
      </c>
      <c r="K314" s="63" t="s">
        <v>323</v>
      </c>
      <c r="L314" s="69">
        <v>4</v>
      </c>
    </row>
    <row r="315" spans="1:12">
      <c r="A315" s="68">
        <v>3</v>
      </c>
      <c r="B315" s="63" t="s">
        <v>836</v>
      </c>
      <c r="C315" s="68">
        <v>5</v>
      </c>
      <c r="D315" s="68">
        <v>3</v>
      </c>
      <c r="E315" s="68">
        <v>0</v>
      </c>
      <c r="F315" s="68">
        <v>2</v>
      </c>
      <c r="G315" s="68">
        <v>17</v>
      </c>
      <c r="H315" s="63" t="s">
        <v>323</v>
      </c>
      <c r="I315" s="69">
        <v>13</v>
      </c>
      <c r="J315" s="68">
        <v>6</v>
      </c>
      <c r="K315" s="63" t="s">
        <v>323</v>
      </c>
      <c r="L315" s="69">
        <v>4</v>
      </c>
    </row>
    <row r="316" spans="1:12">
      <c r="A316" s="68">
        <v>4</v>
      </c>
      <c r="B316" s="63" t="s">
        <v>902</v>
      </c>
      <c r="C316" s="68">
        <v>5</v>
      </c>
      <c r="D316" s="68">
        <v>2</v>
      </c>
      <c r="E316" s="68">
        <v>0</v>
      </c>
      <c r="F316" s="68">
        <v>3</v>
      </c>
      <c r="G316" s="68">
        <v>14</v>
      </c>
      <c r="H316" s="63" t="s">
        <v>323</v>
      </c>
      <c r="I316" s="69">
        <v>16</v>
      </c>
      <c r="J316" s="68">
        <v>4</v>
      </c>
      <c r="K316" s="63" t="s">
        <v>323</v>
      </c>
      <c r="L316" s="69">
        <v>6</v>
      </c>
    </row>
    <row r="317" spans="1:12">
      <c r="A317" s="68">
        <v>5</v>
      </c>
      <c r="B317" s="63" t="s">
        <v>353</v>
      </c>
      <c r="C317" s="68">
        <v>5</v>
      </c>
      <c r="D317" s="68">
        <v>2</v>
      </c>
      <c r="E317" s="68">
        <v>0</v>
      </c>
      <c r="F317" s="68">
        <v>3</v>
      </c>
      <c r="G317" s="68">
        <v>12</v>
      </c>
      <c r="H317" s="63" t="s">
        <v>323</v>
      </c>
      <c r="I317" s="69">
        <v>18</v>
      </c>
      <c r="J317" s="68">
        <v>4</v>
      </c>
      <c r="K317" s="63" t="s">
        <v>323</v>
      </c>
      <c r="L317" s="69">
        <v>6</v>
      </c>
    </row>
    <row r="318" spans="1:12">
      <c r="A318" s="68">
        <v>6</v>
      </c>
      <c r="B318" s="63" t="s">
        <v>843</v>
      </c>
      <c r="C318" s="68">
        <v>5</v>
      </c>
      <c r="D318" s="68">
        <v>1</v>
      </c>
      <c r="E318" s="68">
        <v>0</v>
      </c>
      <c r="F318" s="68">
        <v>4</v>
      </c>
      <c r="G318" s="68">
        <v>8</v>
      </c>
      <c r="H318" s="63" t="s">
        <v>323</v>
      </c>
      <c r="I318" s="69">
        <v>22</v>
      </c>
      <c r="J318" s="68">
        <v>2</v>
      </c>
      <c r="K318" s="63" t="s">
        <v>323</v>
      </c>
      <c r="L318" s="69">
        <v>8</v>
      </c>
    </row>
    <row r="319" spans="1:12">
      <c r="A319" s="68"/>
      <c r="C319" s="68"/>
      <c r="D319" s="68"/>
      <c r="E319" s="68"/>
      <c r="F319" s="68"/>
      <c r="G319" s="68"/>
      <c r="I319" s="69"/>
      <c r="J319" s="68"/>
      <c r="L319" s="69"/>
    </row>
    <row r="320" spans="1:12">
      <c r="A320" s="63" t="s">
        <v>915</v>
      </c>
    </row>
    <row r="321" spans="1:12">
      <c r="A321" s="65"/>
      <c r="C321" s="63" t="s">
        <v>316</v>
      </c>
      <c r="D321" s="63" t="s">
        <v>317</v>
      </c>
      <c r="E321" s="63" t="s">
        <v>318</v>
      </c>
      <c r="F321" s="63" t="s">
        <v>319</v>
      </c>
      <c r="H321" s="63" t="s">
        <v>320</v>
      </c>
      <c r="K321" s="63" t="s">
        <v>321</v>
      </c>
    </row>
    <row r="322" spans="1:12">
      <c r="A322" s="63">
        <v>1</v>
      </c>
      <c r="B322" s="63" t="s">
        <v>393</v>
      </c>
      <c r="C322" s="66">
        <v>6</v>
      </c>
      <c r="D322" s="66">
        <v>5</v>
      </c>
      <c r="E322" s="66">
        <v>0</v>
      </c>
      <c r="F322" s="66">
        <v>1</v>
      </c>
      <c r="G322" s="63">
        <v>25</v>
      </c>
      <c r="H322" s="67" t="s">
        <v>323</v>
      </c>
      <c r="I322" s="63">
        <v>7</v>
      </c>
      <c r="J322" s="63">
        <v>10</v>
      </c>
      <c r="K322" s="67" t="s">
        <v>323</v>
      </c>
      <c r="L322" s="63">
        <v>2</v>
      </c>
    </row>
    <row r="323" spans="1:12">
      <c r="A323" s="68">
        <v>2</v>
      </c>
      <c r="B323" s="63" t="s">
        <v>420</v>
      </c>
      <c r="C323" s="68">
        <v>6</v>
      </c>
      <c r="D323" s="68">
        <v>4</v>
      </c>
      <c r="E323" s="68">
        <v>0</v>
      </c>
      <c r="F323" s="68">
        <v>2</v>
      </c>
      <c r="G323" s="68">
        <v>18</v>
      </c>
      <c r="H323" s="63" t="s">
        <v>323</v>
      </c>
      <c r="I323" s="69">
        <v>14</v>
      </c>
      <c r="J323" s="68">
        <v>8</v>
      </c>
      <c r="K323" s="63" t="s">
        <v>323</v>
      </c>
      <c r="L323" s="69">
        <v>4</v>
      </c>
    </row>
    <row r="324" spans="1:12">
      <c r="A324" s="68">
        <v>3</v>
      </c>
      <c r="B324" s="63" t="s">
        <v>474</v>
      </c>
      <c r="C324" s="68">
        <v>6</v>
      </c>
      <c r="D324" s="68">
        <v>3</v>
      </c>
      <c r="E324" s="68">
        <v>0</v>
      </c>
      <c r="F324" s="68">
        <v>3</v>
      </c>
      <c r="G324" s="68">
        <v>14</v>
      </c>
      <c r="H324" s="63" t="s">
        <v>323</v>
      </c>
      <c r="I324" s="69">
        <v>18</v>
      </c>
      <c r="J324" s="68">
        <v>6</v>
      </c>
      <c r="K324" s="63" t="s">
        <v>323</v>
      </c>
      <c r="L324" s="69">
        <v>6</v>
      </c>
    </row>
    <row r="325" spans="1:12">
      <c r="A325" s="68">
        <v>4</v>
      </c>
      <c r="B325" s="63" t="s">
        <v>322</v>
      </c>
      <c r="C325" s="68">
        <v>6</v>
      </c>
      <c r="D325" s="68">
        <v>3</v>
      </c>
      <c r="E325" s="68">
        <v>0</v>
      </c>
      <c r="F325" s="68">
        <v>3</v>
      </c>
      <c r="G325" s="68">
        <v>16</v>
      </c>
      <c r="H325" s="63" t="s">
        <v>323</v>
      </c>
      <c r="I325" s="69">
        <v>16</v>
      </c>
      <c r="J325" s="68">
        <v>6</v>
      </c>
      <c r="K325" s="63" t="s">
        <v>323</v>
      </c>
      <c r="L325" s="69">
        <v>6</v>
      </c>
    </row>
    <row r="326" spans="1:12">
      <c r="A326" s="68">
        <v>5</v>
      </c>
      <c r="B326" s="63" t="s">
        <v>457</v>
      </c>
      <c r="C326" s="68">
        <v>6</v>
      </c>
      <c r="D326" s="68">
        <v>3</v>
      </c>
      <c r="E326" s="68">
        <v>0</v>
      </c>
      <c r="F326" s="68">
        <v>3</v>
      </c>
      <c r="G326" s="68">
        <v>15</v>
      </c>
      <c r="H326" s="63" t="s">
        <v>323</v>
      </c>
      <c r="I326" s="69">
        <v>17</v>
      </c>
      <c r="J326" s="68">
        <v>6</v>
      </c>
      <c r="K326" s="63" t="s">
        <v>323</v>
      </c>
      <c r="L326" s="69">
        <v>6</v>
      </c>
    </row>
    <row r="327" spans="1:12">
      <c r="A327" s="68">
        <v>6</v>
      </c>
      <c r="B327" s="63" t="s">
        <v>849</v>
      </c>
      <c r="C327" s="68">
        <v>6</v>
      </c>
      <c r="D327" s="68">
        <v>0</v>
      </c>
      <c r="E327" s="68">
        <v>0</v>
      </c>
      <c r="F327" s="68">
        <v>6</v>
      </c>
      <c r="G327" s="68">
        <v>8</v>
      </c>
      <c r="H327" s="63" t="s">
        <v>323</v>
      </c>
      <c r="I327" s="69">
        <v>24</v>
      </c>
      <c r="J327" s="68">
        <v>0</v>
      </c>
      <c r="K327" s="63" t="s">
        <v>323</v>
      </c>
      <c r="L327" s="69">
        <v>12</v>
      </c>
    </row>
    <row r="328" spans="1:12">
      <c r="A328" s="68"/>
      <c r="C328" s="68"/>
      <c r="D328" s="68"/>
      <c r="E328" s="68"/>
      <c r="F328" s="68"/>
      <c r="G328" s="68"/>
      <c r="I328" s="69"/>
      <c r="J328" s="68"/>
      <c r="L328" s="69"/>
    </row>
    <row r="329" spans="1:12">
      <c r="A329" s="68" t="s">
        <v>916</v>
      </c>
      <c r="C329" s="68"/>
      <c r="D329" s="68"/>
      <c r="E329" s="68"/>
      <c r="F329" s="68"/>
      <c r="G329" s="68"/>
      <c r="I329" s="69"/>
      <c r="J329" s="68"/>
      <c r="L329" s="69"/>
    </row>
    <row r="330" spans="1:12">
      <c r="A330" s="68"/>
      <c r="C330" s="68" t="s">
        <v>316</v>
      </c>
      <c r="D330" s="68" t="s">
        <v>317</v>
      </c>
      <c r="E330" s="68" t="s">
        <v>318</v>
      </c>
      <c r="F330" s="68" t="s">
        <v>319</v>
      </c>
      <c r="G330" s="68"/>
      <c r="H330" s="63" t="s">
        <v>320</v>
      </c>
      <c r="I330" s="69"/>
      <c r="J330" s="68"/>
      <c r="K330" s="63" t="s">
        <v>321</v>
      </c>
      <c r="L330" s="69"/>
    </row>
    <row r="331" spans="1:12">
      <c r="A331" s="68">
        <v>1</v>
      </c>
      <c r="B331" s="63" t="s">
        <v>838</v>
      </c>
      <c r="C331" s="68">
        <v>6</v>
      </c>
      <c r="D331" s="68">
        <v>5</v>
      </c>
      <c r="E331" s="68">
        <v>0</v>
      </c>
      <c r="F331" s="68">
        <v>1</v>
      </c>
      <c r="G331" s="68">
        <v>26</v>
      </c>
      <c r="H331" s="63" t="s">
        <v>323</v>
      </c>
      <c r="I331" s="69">
        <v>6</v>
      </c>
      <c r="J331" s="68">
        <v>10</v>
      </c>
      <c r="K331" s="63" t="s">
        <v>323</v>
      </c>
      <c r="L331" s="69">
        <v>2</v>
      </c>
    </row>
    <row r="332" spans="1:12">
      <c r="A332" s="63">
        <v>2</v>
      </c>
      <c r="B332" s="63" t="s">
        <v>900</v>
      </c>
      <c r="C332" s="63">
        <v>6</v>
      </c>
      <c r="D332" s="63">
        <v>4</v>
      </c>
      <c r="E332" s="63">
        <v>0</v>
      </c>
      <c r="F332" s="63">
        <v>2</v>
      </c>
      <c r="G332" s="63">
        <v>24</v>
      </c>
      <c r="H332" s="63" t="s">
        <v>323</v>
      </c>
      <c r="I332" s="63">
        <v>8</v>
      </c>
      <c r="J332" s="63">
        <v>8</v>
      </c>
      <c r="K332" s="63" t="s">
        <v>323</v>
      </c>
      <c r="L332" s="63">
        <v>4</v>
      </c>
    </row>
    <row r="333" spans="1:12">
      <c r="A333" s="65">
        <v>3</v>
      </c>
      <c r="B333" s="63" t="s">
        <v>844</v>
      </c>
      <c r="C333" s="63">
        <v>6</v>
      </c>
      <c r="D333" s="63">
        <v>4</v>
      </c>
      <c r="E333" s="63">
        <v>0</v>
      </c>
      <c r="F333" s="63">
        <v>2</v>
      </c>
      <c r="G333" s="63">
        <v>18</v>
      </c>
      <c r="H333" s="63" t="s">
        <v>323</v>
      </c>
      <c r="I333" s="63">
        <v>14</v>
      </c>
      <c r="J333" s="63">
        <v>8</v>
      </c>
      <c r="K333" s="63" t="s">
        <v>323</v>
      </c>
      <c r="L333" s="63">
        <v>4</v>
      </c>
    </row>
    <row r="334" spans="1:12">
      <c r="A334" s="63">
        <v>4</v>
      </c>
      <c r="B334" s="63" t="s">
        <v>853</v>
      </c>
      <c r="C334" s="66">
        <v>6</v>
      </c>
      <c r="D334" s="66">
        <v>2</v>
      </c>
      <c r="E334" s="66">
        <v>0</v>
      </c>
      <c r="F334" s="66">
        <v>4</v>
      </c>
      <c r="G334" s="63">
        <v>14</v>
      </c>
      <c r="H334" s="67" t="s">
        <v>323</v>
      </c>
      <c r="I334" s="63">
        <v>18</v>
      </c>
      <c r="J334" s="63">
        <v>4</v>
      </c>
      <c r="K334" s="67" t="s">
        <v>323</v>
      </c>
      <c r="L334" s="63">
        <v>8</v>
      </c>
    </row>
    <row r="335" spans="1:12">
      <c r="A335" s="68">
        <v>5</v>
      </c>
      <c r="B335" s="63" t="s">
        <v>351</v>
      </c>
      <c r="C335" s="68">
        <v>6</v>
      </c>
      <c r="D335" s="68">
        <v>2</v>
      </c>
      <c r="E335" s="68">
        <v>0</v>
      </c>
      <c r="F335" s="68">
        <v>4</v>
      </c>
      <c r="G335" s="68">
        <v>10</v>
      </c>
      <c r="H335" s="63" t="s">
        <v>323</v>
      </c>
      <c r="I335" s="69">
        <v>22</v>
      </c>
      <c r="J335" s="68">
        <v>4</v>
      </c>
      <c r="K335" s="63" t="s">
        <v>323</v>
      </c>
      <c r="L335" s="69">
        <v>8</v>
      </c>
    </row>
    <row r="336" spans="1:12">
      <c r="A336" s="68">
        <v>6</v>
      </c>
      <c r="B336" s="63" t="s">
        <v>907</v>
      </c>
      <c r="C336" s="68">
        <v>6</v>
      </c>
      <c r="D336" s="68">
        <v>1</v>
      </c>
      <c r="E336" s="68">
        <v>0</v>
      </c>
      <c r="F336" s="68">
        <v>5</v>
      </c>
      <c r="G336" s="68">
        <v>4</v>
      </c>
      <c r="H336" s="63" t="s">
        <v>323</v>
      </c>
      <c r="I336" s="69">
        <v>28</v>
      </c>
      <c r="J336" s="68">
        <v>2</v>
      </c>
      <c r="K336" s="63" t="s">
        <v>323</v>
      </c>
      <c r="L336" s="69">
        <v>10</v>
      </c>
    </row>
    <row r="337" spans="1:12">
      <c r="A337" s="68"/>
      <c r="C337" s="68"/>
      <c r="D337" s="68"/>
      <c r="E337" s="68"/>
      <c r="F337" s="68"/>
      <c r="G337" s="68"/>
      <c r="I337" s="69"/>
      <c r="J337" s="68"/>
      <c r="L337" s="69"/>
    </row>
    <row r="338" spans="1:12">
      <c r="A338" s="68" t="s">
        <v>917</v>
      </c>
      <c r="C338" s="68"/>
      <c r="D338" s="68"/>
      <c r="E338" s="68"/>
      <c r="F338" s="68"/>
      <c r="G338" s="68"/>
      <c r="I338" s="69"/>
      <c r="J338" s="68"/>
      <c r="L338" s="69"/>
    </row>
    <row r="339" spans="1:12">
      <c r="A339" s="68"/>
      <c r="C339" s="68" t="s">
        <v>316</v>
      </c>
      <c r="D339" s="68" t="s">
        <v>317</v>
      </c>
      <c r="E339" s="68" t="s">
        <v>318</v>
      </c>
      <c r="F339" s="68" t="s">
        <v>319</v>
      </c>
      <c r="G339" s="68"/>
      <c r="H339" s="63" t="s">
        <v>320</v>
      </c>
      <c r="I339" s="69"/>
      <c r="J339" s="68"/>
      <c r="K339" s="63" t="s">
        <v>321</v>
      </c>
      <c r="L339" s="69"/>
    </row>
    <row r="340" spans="1:12">
      <c r="A340" s="68">
        <v>1</v>
      </c>
      <c r="B340" s="63" t="s">
        <v>356</v>
      </c>
      <c r="C340" s="68">
        <v>6</v>
      </c>
      <c r="D340" s="68">
        <v>5</v>
      </c>
      <c r="E340" s="68">
        <v>0</v>
      </c>
      <c r="F340" s="68">
        <v>1</v>
      </c>
      <c r="G340" s="68">
        <v>22</v>
      </c>
      <c r="H340" s="63" t="s">
        <v>323</v>
      </c>
      <c r="I340" s="69">
        <v>10</v>
      </c>
      <c r="J340" s="68">
        <v>10</v>
      </c>
      <c r="K340" s="63" t="s">
        <v>323</v>
      </c>
      <c r="L340" s="69">
        <v>2</v>
      </c>
    </row>
    <row r="341" spans="1:12">
      <c r="A341" s="68">
        <v>2</v>
      </c>
      <c r="B341" s="63" t="s">
        <v>387</v>
      </c>
      <c r="C341" s="68">
        <v>6</v>
      </c>
      <c r="D341" s="68">
        <v>5</v>
      </c>
      <c r="E341" s="68">
        <v>0</v>
      </c>
      <c r="F341" s="68">
        <v>1</v>
      </c>
      <c r="G341" s="68">
        <v>26</v>
      </c>
      <c r="H341" s="63" t="s">
        <v>323</v>
      </c>
      <c r="I341" s="69">
        <v>6</v>
      </c>
      <c r="J341" s="68">
        <v>10</v>
      </c>
      <c r="K341" s="63" t="s">
        <v>323</v>
      </c>
      <c r="L341" s="69">
        <v>2</v>
      </c>
    </row>
    <row r="342" spans="1:12">
      <c r="A342" s="68">
        <v>3</v>
      </c>
      <c r="B342" s="63" t="s">
        <v>857</v>
      </c>
      <c r="C342" s="68">
        <v>6</v>
      </c>
      <c r="D342" s="68">
        <v>4</v>
      </c>
      <c r="E342" s="68">
        <v>0</v>
      </c>
      <c r="F342" s="68">
        <v>2</v>
      </c>
      <c r="G342" s="68">
        <v>26</v>
      </c>
      <c r="H342" s="63" t="s">
        <v>323</v>
      </c>
      <c r="I342" s="69">
        <v>6</v>
      </c>
      <c r="J342" s="68">
        <v>8</v>
      </c>
      <c r="K342" s="63" t="s">
        <v>323</v>
      </c>
      <c r="L342" s="69">
        <v>4</v>
      </c>
    </row>
    <row r="343" spans="1:12">
      <c r="A343" s="68">
        <v>4</v>
      </c>
      <c r="B343" s="63" t="s">
        <v>855</v>
      </c>
      <c r="C343" s="68">
        <v>6</v>
      </c>
      <c r="D343" s="68">
        <v>2</v>
      </c>
      <c r="E343" s="68">
        <v>0</v>
      </c>
      <c r="F343" s="68">
        <v>4</v>
      </c>
      <c r="G343" s="68">
        <v>12</v>
      </c>
      <c r="H343" s="63" t="s">
        <v>323</v>
      </c>
      <c r="I343" s="69">
        <v>20</v>
      </c>
      <c r="J343" s="68">
        <v>4</v>
      </c>
      <c r="K343" s="63" t="s">
        <v>323</v>
      </c>
      <c r="L343" s="69">
        <v>8</v>
      </c>
    </row>
    <row r="344" spans="1:12">
      <c r="A344" s="63">
        <v>5</v>
      </c>
      <c r="B344" s="63" t="s">
        <v>870</v>
      </c>
      <c r="C344" s="63">
        <v>6</v>
      </c>
      <c r="D344" s="63">
        <v>1</v>
      </c>
      <c r="E344" s="63">
        <v>0</v>
      </c>
      <c r="F344" s="63">
        <v>5</v>
      </c>
      <c r="G344" s="63">
        <v>6</v>
      </c>
      <c r="H344" s="63" t="s">
        <v>323</v>
      </c>
      <c r="I344" s="63">
        <v>24</v>
      </c>
      <c r="J344" s="63">
        <v>2</v>
      </c>
      <c r="K344" s="63" t="s">
        <v>323</v>
      </c>
      <c r="L344" s="63">
        <v>10</v>
      </c>
    </row>
    <row r="345" spans="1:12">
      <c r="A345" s="65">
        <v>6</v>
      </c>
      <c r="B345" s="63" t="s">
        <v>858</v>
      </c>
      <c r="C345" s="63">
        <v>6</v>
      </c>
      <c r="D345" s="63">
        <v>1</v>
      </c>
      <c r="E345" s="63">
        <v>0</v>
      </c>
      <c r="F345" s="63">
        <v>5</v>
      </c>
      <c r="G345" s="63">
        <v>2</v>
      </c>
      <c r="H345" s="63" t="s">
        <v>323</v>
      </c>
      <c r="I345" s="63">
        <v>28</v>
      </c>
      <c r="J345" s="63">
        <v>2</v>
      </c>
      <c r="K345" s="63" t="s">
        <v>323</v>
      </c>
      <c r="L345" s="63">
        <v>10</v>
      </c>
    </row>
    <row r="346" spans="1:12">
      <c r="C346" s="66"/>
      <c r="D346" s="66"/>
      <c r="E346" s="66"/>
      <c r="F346" s="66"/>
      <c r="H346" s="67"/>
      <c r="K346" s="67"/>
    </row>
    <row r="347" spans="1:12">
      <c r="A347" s="68" t="s">
        <v>918</v>
      </c>
      <c r="C347" s="68"/>
      <c r="D347" s="68"/>
      <c r="E347" s="68"/>
      <c r="F347" s="68"/>
      <c r="G347" s="68"/>
      <c r="I347" s="69"/>
      <c r="J347" s="68"/>
      <c r="L347" s="69"/>
    </row>
    <row r="348" spans="1:12">
      <c r="C348" s="68" t="s">
        <v>316</v>
      </c>
      <c r="D348" s="68" t="s">
        <v>317</v>
      </c>
      <c r="E348" s="68" t="s">
        <v>318</v>
      </c>
      <c r="F348" s="68" t="s">
        <v>319</v>
      </c>
      <c r="G348" s="68"/>
      <c r="H348" s="63" t="s">
        <v>320</v>
      </c>
      <c r="I348" s="69"/>
      <c r="J348" s="68"/>
      <c r="K348" s="63" t="s">
        <v>321</v>
      </c>
      <c r="L348" s="69"/>
    </row>
    <row r="349" spans="1:12">
      <c r="A349" s="63">
        <v>1</v>
      </c>
      <c r="B349" s="63" t="s">
        <v>888</v>
      </c>
      <c r="C349" s="68">
        <v>6</v>
      </c>
      <c r="D349" s="68">
        <v>6</v>
      </c>
      <c r="E349" s="68">
        <v>0</v>
      </c>
      <c r="F349" s="68">
        <v>0</v>
      </c>
      <c r="G349" s="68">
        <v>31</v>
      </c>
      <c r="H349" s="63" t="s">
        <v>323</v>
      </c>
      <c r="I349" s="69">
        <v>5</v>
      </c>
      <c r="J349" s="68">
        <v>12</v>
      </c>
      <c r="K349" s="63" t="s">
        <v>323</v>
      </c>
      <c r="L349" s="69">
        <v>0</v>
      </c>
    </row>
    <row r="350" spans="1:12">
      <c r="A350" s="63">
        <v>2</v>
      </c>
      <c r="B350" s="63" t="s">
        <v>359</v>
      </c>
      <c r="C350" s="68">
        <v>6</v>
      </c>
      <c r="D350" s="68">
        <v>5</v>
      </c>
      <c r="E350" s="68">
        <v>0</v>
      </c>
      <c r="F350" s="68">
        <v>1</v>
      </c>
      <c r="G350" s="68">
        <v>28</v>
      </c>
      <c r="H350" s="63" t="s">
        <v>323</v>
      </c>
      <c r="I350" s="69">
        <v>8</v>
      </c>
      <c r="J350" s="68">
        <v>10</v>
      </c>
      <c r="K350" s="63" t="s">
        <v>323</v>
      </c>
      <c r="L350" s="69">
        <v>2</v>
      </c>
    </row>
    <row r="351" spans="1:12">
      <c r="A351" s="63">
        <v>3</v>
      </c>
      <c r="B351" s="63" t="s">
        <v>903</v>
      </c>
      <c r="C351" s="68">
        <v>6</v>
      </c>
      <c r="D351" s="68">
        <v>4</v>
      </c>
      <c r="E351" s="68">
        <v>0</v>
      </c>
      <c r="F351" s="68">
        <v>2</v>
      </c>
      <c r="G351" s="68">
        <v>23</v>
      </c>
      <c r="H351" s="63" t="s">
        <v>323</v>
      </c>
      <c r="I351" s="69">
        <v>13</v>
      </c>
      <c r="J351" s="68">
        <v>8</v>
      </c>
      <c r="K351" s="63" t="s">
        <v>323</v>
      </c>
      <c r="L351" s="69">
        <v>4</v>
      </c>
    </row>
    <row r="352" spans="1:12">
      <c r="A352" s="63">
        <v>4</v>
      </c>
      <c r="B352" s="63" t="s">
        <v>883</v>
      </c>
      <c r="C352" s="68">
        <v>6</v>
      </c>
      <c r="D352" s="68">
        <v>3</v>
      </c>
      <c r="E352" s="68">
        <v>0</v>
      </c>
      <c r="F352" s="68">
        <v>3</v>
      </c>
      <c r="G352" s="68">
        <v>14</v>
      </c>
      <c r="H352" s="63" t="s">
        <v>323</v>
      </c>
      <c r="I352" s="69">
        <v>22</v>
      </c>
      <c r="J352" s="68">
        <v>6</v>
      </c>
      <c r="K352" s="63" t="s">
        <v>323</v>
      </c>
      <c r="L352" s="69">
        <v>6</v>
      </c>
    </row>
    <row r="353" spans="1:12">
      <c r="A353" s="63">
        <v>5</v>
      </c>
      <c r="B353" s="63" t="s">
        <v>890</v>
      </c>
      <c r="C353" s="63">
        <v>6</v>
      </c>
      <c r="D353" s="63">
        <v>2</v>
      </c>
      <c r="E353" s="63">
        <v>0</v>
      </c>
      <c r="F353" s="63">
        <v>4</v>
      </c>
      <c r="G353" s="63">
        <v>15</v>
      </c>
      <c r="H353" s="63" t="s">
        <v>323</v>
      </c>
      <c r="I353" s="63">
        <v>21</v>
      </c>
      <c r="J353" s="63">
        <v>4</v>
      </c>
      <c r="K353" s="63" t="s">
        <v>323</v>
      </c>
      <c r="L353" s="63">
        <v>8</v>
      </c>
    </row>
    <row r="354" spans="1:12">
      <c r="A354" s="65">
        <v>6</v>
      </c>
      <c r="B354" s="63" t="s">
        <v>909</v>
      </c>
      <c r="C354" s="63">
        <v>6</v>
      </c>
      <c r="D354" s="63">
        <v>1</v>
      </c>
      <c r="E354" s="63">
        <v>0</v>
      </c>
      <c r="F354" s="63">
        <v>5</v>
      </c>
      <c r="G354" s="63">
        <v>11</v>
      </c>
      <c r="H354" s="63" t="s">
        <v>323</v>
      </c>
      <c r="I354" s="63">
        <v>25</v>
      </c>
      <c r="J354" s="63">
        <v>2</v>
      </c>
      <c r="K354" s="63" t="s">
        <v>323</v>
      </c>
      <c r="L354" s="63">
        <v>10</v>
      </c>
    </row>
    <row r="355" spans="1:12">
      <c r="A355" s="63">
        <v>7</v>
      </c>
      <c r="B355" s="63" t="s">
        <v>442</v>
      </c>
      <c r="C355" s="66">
        <v>6</v>
      </c>
      <c r="D355" s="66">
        <v>0</v>
      </c>
      <c r="E355" s="66">
        <v>0</v>
      </c>
      <c r="F355" s="66">
        <v>6</v>
      </c>
      <c r="G355" s="63">
        <v>4</v>
      </c>
      <c r="H355" s="67" t="s">
        <v>323</v>
      </c>
      <c r="I355" s="63">
        <v>32</v>
      </c>
      <c r="J355" s="63">
        <v>0</v>
      </c>
      <c r="K355" s="67" t="s">
        <v>323</v>
      </c>
      <c r="L355" s="63">
        <v>12</v>
      </c>
    </row>
    <row r="356" spans="1:12">
      <c r="A356" s="68"/>
      <c r="C356" s="68"/>
      <c r="D356" s="68"/>
      <c r="E356" s="68"/>
      <c r="F356" s="68"/>
      <c r="G356" s="68"/>
      <c r="I356" s="69"/>
      <c r="J356" s="68"/>
      <c r="L356" s="69"/>
    </row>
    <row r="357" spans="1:12">
      <c r="A357" s="63" t="s">
        <v>919</v>
      </c>
      <c r="C357" s="68"/>
      <c r="D357" s="68"/>
      <c r="E357" s="68"/>
      <c r="F357" s="68"/>
      <c r="G357" s="68"/>
      <c r="I357" s="69"/>
      <c r="J357" s="68"/>
      <c r="L357" s="69"/>
    </row>
    <row r="358" spans="1:12">
      <c r="C358" s="68" t="s">
        <v>316</v>
      </c>
      <c r="D358" s="68" t="s">
        <v>317</v>
      </c>
      <c r="E358" s="68" t="s">
        <v>318</v>
      </c>
      <c r="F358" s="68" t="s">
        <v>319</v>
      </c>
      <c r="G358" s="68"/>
      <c r="H358" s="63" t="s">
        <v>320</v>
      </c>
      <c r="I358" s="69"/>
      <c r="J358" s="68"/>
      <c r="K358" s="63" t="s">
        <v>321</v>
      </c>
      <c r="L358" s="69"/>
    </row>
    <row r="359" spans="1:12">
      <c r="A359" s="63">
        <v>1</v>
      </c>
      <c r="B359" s="63" t="s">
        <v>882</v>
      </c>
      <c r="C359" s="68">
        <v>6</v>
      </c>
      <c r="D359" s="68">
        <v>5</v>
      </c>
      <c r="E359" s="68">
        <v>0</v>
      </c>
      <c r="F359" s="68">
        <v>1</v>
      </c>
      <c r="G359" s="68">
        <v>26</v>
      </c>
      <c r="H359" s="63" t="s">
        <v>323</v>
      </c>
      <c r="I359" s="69">
        <v>10</v>
      </c>
      <c r="J359" s="68">
        <v>10</v>
      </c>
      <c r="K359" s="63" t="s">
        <v>323</v>
      </c>
      <c r="L359" s="69">
        <v>2</v>
      </c>
    </row>
    <row r="360" spans="1:12">
      <c r="A360" s="63">
        <v>2</v>
      </c>
      <c r="B360" s="63" t="s">
        <v>886</v>
      </c>
      <c r="C360" s="68">
        <v>6</v>
      </c>
      <c r="D360" s="68">
        <v>5</v>
      </c>
      <c r="E360" s="68">
        <v>0</v>
      </c>
      <c r="F360" s="68">
        <v>1</v>
      </c>
      <c r="G360" s="68">
        <v>26</v>
      </c>
      <c r="H360" s="63" t="s">
        <v>323</v>
      </c>
      <c r="I360" s="69">
        <v>10</v>
      </c>
      <c r="J360" s="68">
        <v>10</v>
      </c>
      <c r="K360" s="63" t="s">
        <v>323</v>
      </c>
      <c r="L360" s="69">
        <v>2</v>
      </c>
    </row>
    <row r="361" spans="1:12">
      <c r="A361" s="63">
        <v>3</v>
      </c>
      <c r="B361" s="63" t="s">
        <v>908</v>
      </c>
      <c r="C361" s="68">
        <v>6</v>
      </c>
      <c r="D361" s="68">
        <v>4</v>
      </c>
      <c r="E361" s="68">
        <v>0</v>
      </c>
      <c r="F361" s="68">
        <v>2</v>
      </c>
      <c r="G361" s="68">
        <v>26</v>
      </c>
      <c r="H361" s="63" t="s">
        <v>323</v>
      </c>
      <c r="I361" s="69">
        <v>10</v>
      </c>
      <c r="J361" s="68">
        <v>8</v>
      </c>
      <c r="K361" s="63" t="s">
        <v>323</v>
      </c>
      <c r="L361" s="69">
        <v>4</v>
      </c>
    </row>
    <row r="362" spans="1:12">
      <c r="A362" s="63">
        <v>4</v>
      </c>
      <c r="B362" s="63" t="s">
        <v>868</v>
      </c>
      <c r="C362" s="63">
        <v>6</v>
      </c>
      <c r="D362" s="63">
        <v>3</v>
      </c>
      <c r="E362" s="63">
        <v>0</v>
      </c>
      <c r="F362" s="63">
        <v>3</v>
      </c>
      <c r="G362" s="63">
        <v>22</v>
      </c>
      <c r="H362" s="63" t="s">
        <v>323</v>
      </c>
      <c r="I362" s="63">
        <v>14</v>
      </c>
      <c r="J362" s="63">
        <v>6</v>
      </c>
      <c r="K362" s="63" t="s">
        <v>323</v>
      </c>
      <c r="L362" s="63">
        <v>6</v>
      </c>
    </row>
    <row r="363" spans="1:12">
      <c r="A363" s="65">
        <v>5</v>
      </c>
      <c r="B363" s="63" t="s">
        <v>904</v>
      </c>
      <c r="C363" s="63">
        <v>6</v>
      </c>
      <c r="D363" s="63">
        <v>3</v>
      </c>
      <c r="E363" s="63">
        <v>0</v>
      </c>
      <c r="F363" s="63">
        <v>3</v>
      </c>
      <c r="G363" s="63">
        <v>12</v>
      </c>
      <c r="H363" s="63" t="s">
        <v>323</v>
      </c>
      <c r="I363" s="63">
        <v>24</v>
      </c>
      <c r="J363" s="63">
        <v>6</v>
      </c>
      <c r="K363" s="63" t="s">
        <v>323</v>
      </c>
      <c r="L363" s="63">
        <v>6</v>
      </c>
    </row>
    <row r="364" spans="1:12">
      <c r="A364" s="63">
        <v>6</v>
      </c>
      <c r="B364" s="63" t="s">
        <v>841</v>
      </c>
      <c r="C364" s="66">
        <v>6</v>
      </c>
      <c r="D364" s="66">
        <v>1</v>
      </c>
      <c r="E364" s="66">
        <v>0</v>
      </c>
      <c r="F364" s="66">
        <v>5</v>
      </c>
      <c r="G364" s="63">
        <v>10</v>
      </c>
      <c r="H364" s="67" t="s">
        <v>323</v>
      </c>
      <c r="I364" s="63">
        <v>26</v>
      </c>
      <c r="J364" s="63">
        <v>2</v>
      </c>
      <c r="K364" s="67" t="s">
        <v>323</v>
      </c>
      <c r="L364" s="63">
        <v>10</v>
      </c>
    </row>
    <row r="365" spans="1:12">
      <c r="A365" s="68">
        <v>7</v>
      </c>
      <c r="B365" s="63" t="s">
        <v>846</v>
      </c>
      <c r="C365" s="68">
        <v>6</v>
      </c>
      <c r="D365" s="68">
        <v>0</v>
      </c>
      <c r="E365" s="68">
        <v>0</v>
      </c>
      <c r="F365" s="68">
        <v>6</v>
      </c>
      <c r="G365" s="68">
        <v>4</v>
      </c>
      <c r="H365" s="63" t="s">
        <v>323</v>
      </c>
      <c r="I365" s="69">
        <v>32</v>
      </c>
      <c r="J365" s="68">
        <v>0</v>
      </c>
      <c r="K365" s="63" t="s">
        <v>323</v>
      </c>
      <c r="L365" s="69">
        <v>12</v>
      </c>
    </row>
    <row r="366" spans="1:12">
      <c r="A366" s="68"/>
      <c r="C366" s="68"/>
      <c r="D366" s="68"/>
      <c r="E366" s="68"/>
      <c r="F366" s="68"/>
      <c r="G366" s="68"/>
      <c r="I366" s="69"/>
      <c r="J366" s="68"/>
      <c r="L366" s="69"/>
    </row>
    <row r="367" spans="1:12">
      <c r="A367" s="68" t="s">
        <v>920</v>
      </c>
      <c r="C367" s="68"/>
      <c r="D367" s="68"/>
      <c r="E367" s="68"/>
      <c r="F367" s="68"/>
      <c r="G367" s="68"/>
      <c r="I367" s="69"/>
      <c r="J367" s="68"/>
      <c r="L367" s="69"/>
    </row>
    <row r="368" spans="1:12">
      <c r="A368" s="68"/>
      <c r="C368" s="68" t="s">
        <v>316</v>
      </c>
      <c r="D368" s="68" t="s">
        <v>317</v>
      </c>
      <c r="E368" s="68" t="s">
        <v>318</v>
      </c>
      <c r="F368" s="68" t="s">
        <v>319</v>
      </c>
      <c r="G368" s="68"/>
      <c r="H368" s="63" t="s">
        <v>320</v>
      </c>
      <c r="I368" s="69"/>
      <c r="J368" s="68"/>
      <c r="K368" s="63" t="s">
        <v>321</v>
      </c>
      <c r="L368" s="69"/>
    </row>
    <row r="369" spans="1:12">
      <c r="A369" s="68">
        <v>1</v>
      </c>
      <c r="B369" s="63" t="s">
        <v>879</v>
      </c>
      <c r="C369" s="68">
        <v>6</v>
      </c>
      <c r="D369" s="68">
        <v>5</v>
      </c>
      <c r="E369" s="68">
        <v>0</v>
      </c>
      <c r="F369" s="68">
        <v>1</v>
      </c>
      <c r="G369" s="68">
        <v>30</v>
      </c>
      <c r="H369" s="63" t="s">
        <v>323</v>
      </c>
      <c r="I369" s="69">
        <v>6</v>
      </c>
      <c r="J369" s="68">
        <v>10</v>
      </c>
      <c r="K369" s="63" t="s">
        <v>323</v>
      </c>
      <c r="L369" s="69">
        <v>2</v>
      </c>
    </row>
    <row r="370" spans="1:12">
      <c r="A370" s="63">
        <v>2</v>
      </c>
      <c r="B370" s="63" t="s">
        <v>851</v>
      </c>
      <c r="C370" s="68">
        <v>6</v>
      </c>
      <c r="D370" s="68">
        <v>5</v>
      </c>
      <c r="E370" s="68">
        <v>0</v>
      </c>
      <c r="F370" s="68">
        <v>1</v>
      </c>
      <c r="G370" s="68">
        <v>24</v>
      </c>
      <c r="H370" s="63" t="s">
        <v>323</v>
      </c>
      <c r="I370" s="69">
        <v>12</v>
      </c>
      <c r="J370" s="68">
        <v>10</v>
      </c>
      <c r="K370" s="63" t="s">
        <v>323</v>
      </c>
      <c r="L370" s="69">
        <v>2</v>
      </c>
    </row>
    <row r="371" spans="1:12">
      <c r="A371" s="63">
        <v>3</v>
      </c>
      <c r="B371" s="63" t="s">
        <v>842</v>
      </c>
      <c r="C371" s="63">
        <v>6</v>
      </c>
      <c r="D371" s="63">
        <v>3</v>
      </c>
      <c r="E371" s="63">
        <v>0</v>
      </c>
      <c r="F371" s="63">
        <v>3</v>
      </c>
      <c r="G371" s="63">
        <v>18</v>
      </c>
      <c r="H371" s="63" t="s">
        <v>323</v>
      </c>
      <c r="I371" s="63">
        <v>18</v>
      </c>
      <c r="J371" s="63">
        <v>6</v>
      </c>
      <c r="K371" s="63" t="s">
        <v>323</v>
      </c>
      <c r="L371" s="63">
        <v>6</v>
      </c>
    </row>
    <row r="372" spans="1:12">
      <c r="A372" s="65">
        <v>4</v>
      </c>
      <c r="B372" s="63" t="s">
        <v>881</v>
      </c>
      <c r="C372" s="63">
        <v>6</v>
      </c>
      <c r="D372" s="63">
        <v>3</v>
      </c>
      <c r="E372" s="63">
        <v>0</v>
      </c>
      <c r="F372" s="63">
        <v>3</v>
      </c>
      <c r="G372" s="63">
        <v>17</v>
      </c>
      <c r="H372" s="63" t="s">
        <v>323</v>
      </c>
      <c r="I372" s="63">
        <v>19</v>
      </c>
      <c r="J372" s="63">
        <v>6</v>
      </c>
      <c r="K372" s="63" t="s">
        <v>323</v>
      </c>
      <c r="L372" s="63">
        <v>6</v>
      </c>
    </row>
    <row r="373" spans="1:12">
      <c r="A373" s="63">
        <v>5</v>
      </c>
      <c r="B373" s="63" t="s">
        <v>922</v>
      </c>
      <c r="C373" s="66">
        <v>6</v>
      </c>
      <c r="D373" s="66">
        <v>3</v>
      </c>
      <c r="E373" s="66">
        <v>0</v>
      </c>
      <c r="F373" s="66">
        <v>3</v>
      </c>
      <c r="G373" s="63">
        <v>12</v>
      </c>
      <c r="H373" s="67" t="s">
        <v>323</v>
      </c>
      <c r="I373" s="63">
        <v>24</v>
      </c>
      <c r="J373" s="63">
        <v>6</v>
      </c>
      <c r="K373" s="67" t="s">
        <v>323</v>
      </c>
      <c r="L373" s="63">
        <v>6</v>
      </c>
    </row>
    <row r="374" spans="1:12">
      <c r="A374" s="68">
        <v>6</v>
      </c>
      <c r="B374" s="63" t="s">
        <v>921</v>
      </c>
      <c r="C374" s="68">
        <v>6</v>
      </c>
      <c r="D374" s="68">
        <v>2</v>
      </c>
      <c r="E374" s="68">
        <v>0</v>
      </c>
      <c r="F374" s="68">
        <v>4</v>
      </c>
      <c r="G374" s="68">
        <v>15</v>
      </c>
      <c r="H374" s="63" t="s">
        <v>323</v>
      </c>
      <c r="I374" s="69">
        <v>21</v>
      </c>
      <c r="J374" s="68">
        <v>4</v>
      </c>
      <c r="K374" s="63" t="s">
        <v>323</v>
      </c>
      <c r="L374" s="69">
        <v>8</v>
      </c>
    </row>
    <row r="375" spans="1:12">
      <c r="A375" s="68">
        <v>7</v>
      </c>
      <c r="B375" s="63" t="s">
        <v>905</v>
      </c>
      <c r="C375" s="68">
        <v>6</v>
      </c>
      <c r="D375" s="68">
        <v>0</v>
      </c>
      <c r="E375" s="68">
        <v>0</v>
      </c>
      <c r="F375" s="68">
        <v>6</v>
      </c>
      <c r="G375" s="68">
        <v>10</v>
      </c>
      <c r="H375" s="63" t="s">
        <v>323</v>
      </c>
      <c r="I375" s="69">
        <v>26</v>
      </c>
      <c r="J375" s="68">
        <v>0</v>
      </c>
      <c r="K375" s="63" t="s">
        <v>323</v>
      </c>
      <c r="L375" s="69">
        <v>12</v>
      </c>
    </row>
    <row r="376" spans="1:12">
      <c r="A376" s="68"/>
      <c r="C376" s="68"/>
      <c r="D376" s="68"/>
      <c r="E376" s="68"/>
      <c r="F376" s="68"/>
      <c r="G376" s="68"/>
      <c r="I376" s="69"/>
      <c r="J376" s="68"/>
      <c r="L376" s="69"/>
    </row>
    <row r="377" spans="1:12">
      <c r="A377" s="68" t="s">
        <v>923</v>
      </c>
      <c r="C377" s="68"/>
      <c r="D377" s="68"/>
      <c r="E377" s="68"/>
      <c r="F377" s="68"/>
      <c r="G377" s="68"/>
      <c r="I377" s="69"/>
      <c r="J377" s="68"/>
      <c r="L377" s="69"/>
    </row>
    <row r="378" spans="1:12">
      <c r="A378" s="68"/>
      <c r="C378" s="68" t="s">
        <v>316</v>
      </c>
      <c r="D378" s="68" t="s">
        <v>317</v>
      </c>
      <c r="E378" s="68" t="s">
        <v>318</v>
      </c>
      <c r="F378" s="68" t="s">
        <v>319</v>
      </c>
      <c r="G378" s="68"/>
      <c r="H378" s="63" t="s">
        <v>320</v>
      </c>
      <c r="I378" s="69"/>
      <c r="J378" s="68"/>
      <c r="K378" s="63" t="s">
        <v>321</v>
      </c>
      <c r="L378" s="69"/>
    </row>
    <row r="379" spans="1:12">
      <c r="A379" s="68">
        <v>1</v>
      </c>
      <c r="B379" s="63" t="s">
        <v>869</v>
      </c>
      <c r="C379" s="68">
        <v>6</v>
      </c>
      <c r="D379" s="68">
        <v>6</v>
      </c>
      <c r="E379" s="68">
        <v>0</v>
      </c>
      <c r="F379" s="68">
        <v>0</v>
      </c>
      <c r="G379" s="68">
        <v>34</v>
      </c>
      <c r="H379" s="63" t="s">
        <v>323</v>
      </c>
      <c r="I379" s="69">
        <v>2</v>
      </c>
      <c r="J379" s="68">
        <v>12</v>
      </c>
      <c r="K379" s="63" t="s">
        <v>323</v>
      </c>
      <c r="L379" s="69">
        <v>0</v>
      </c>
    </row>
    <row r="380" spans="1:12">
      <c r="A380" s="63">
        <v>2</v>
      </c>
      <c r="B380" s="63" t="s">
        <v>835</v>
      </c>
      <c r="C380" s="63">
        <v>6</v>
      </c>
      <c r="D380" s="63">
        <v>4</v>
      </c>
      <c r="E380" s="63">
        <v>0</v>
      </c>
      <c r="F380" s="63">
        <v>2</v>
      </c>
      <c r="G380" s="63">
        <v>20</v>
      </c>
      <c r="H380" s="63" t="s">
        <v>323</v>
      </c>
      <c r="I380" s="63">
        <v>16</v>
      </c>
      <c r="J380" s="63">
        <v>8</v>
      </c>
      <c r="K380" s="63" t="s">
        <v>323</v>
      </c>
      <c r="L380" s="63">
        <v>4</v>
      </c>
    </row>
    <row r="381" spans="1:12">
      <c r="A381" s="65">
        <v>3</v>
      </c>
      <c r="B381" s="63" t="s">
        <v>924</v>
      </c>
      <c r="C381" s="63">
        <v>6</v>
      </c>
      <c r="D381" s="63">
        <v>4</v>
      </c>
      <c r="E381" s="63">
        <v>0</v>
      </c>
      <c r="F381" s="63">
        <v>2</v>
      </c>
      <c r="G381" s="63">
        <v>14</v>
      </c>
      <c r="H381" s="63" t="s">
        <v>323</v>
      </c>
      <c r="I381" s="63">
        <v>16</v>
      </c>
      <c r="J381" s="63">
        <v>8</v>
      </c>
      <c r="K381" s="63" t="s">
        <v>323</v>
      </c>
      <c r="L381" s="63">
        <v>4</v>
      </c>
    </row>
    <row r="382" spans="1:12">
      <c r="A382" s="63">
        <v>4</v>
      </c>
      <c r="B382" s="63" t="s">
        <v>926</v>
      </c>
      <c r="C382" s="66">
        <v>6</v>
      </c>
      <c r="D382" s="66">
        <v>3</v>
      </c>
      <c r="E382" s="66">
        <v>0</v>
      </c>
      <c r="F382" s="66">
        <v>3</v>
      </c>
      <c r="G382" s="63">
        <v>22</v>
      </c>
      <c r="H382" s="67" t="s">
        <v>323</v>
      </c>
      <c r="I382" s="63">
        <v>14</v>
      </c>
      <c r="J382" s="63">
        <v>6</v>
      </c>
      <c r="K382" s="67" t="s">
        <v>323</v>
      </c>
      <c r="L382" s="63">
        <v>6</v>
      </c>
    </row>
    <row r="383" spans="1:12">
      <c r="A383" s="68">
        <v>5</v>
      </c>
      <c r="B383" s="63" t="s">
        <v>880</v>
      </c>
      <c r="C383" s="68">
        <v>6</v>
      </c>
      <c r="D383" s="68">
        <v>2</v>
      </c>
      <c r="E383" s="68">
        <v>1</v>
      </c>
      <c r="F383" s="68">
        <v>3</v>
      </c>
      <c r="G383" s="68">
        <v>16</v>
      </c>
      <c r="H383" s="63" t="s">
        <v>323</v>
      </c>
      <c r="I383" s="69">
        <v>20</v>
      </c>
      <c r="J383" s="68">
        <v>5</v>
      </c>
      <c r="K383" s="63" t="s">
        <v>323</v>
      </c>
      <c r="L383" s="69">
        <v>7</v>
      </c>
    </row>
    <row r="384" spans="1:12">
      <c r="A384" s="68">
        <v>6</v>
      </c>
      <c r="B384" s="63" t="s">
        <v>925</v>
      </c>
      <c r="C384" s="68">
        <v>6</v>
      </c>
      <c r="D384" s="68">
        <v>1</v>
      </c>
      <c r="E384" s="68">
        <v>0</v>
      </c>
      <c r="F384" s="68">
        <v>5</v>
      </c>
      <c r="G384" s="68">
        <v>8</v>
      </c>
      <c r="H384" s="63" t="s">
        <v>323</v>
      </c>
      <c r="I384" s="69">
        <v>28</v>
      </c>
      <c r="J384" s="68">
        <v>2</v>
      </c>
      <c r="K384" s="63" t="s">
        <v>323</v>
      </c>
      <c r="L384" s="69">
        <v>10</v>
      </c>
    </row>
    <row r="385" spans="1:12">
      <c r="A385" s="68">
        <v>7</v>
      </c>
      <c r="B385" s="63" t="s">
        <v>874</v>
      </c>
      <c r="C385" s="68">
        <v>6</v>
      </c>
      <c r="D385" s="68">
        <v>0</v>
      </c>
      <c r="E385" s="68">
        <v>1</v>
      </c>
      <c r="F385" s="68">
        <v>5</v>
      </c>
      <c r="G385" s="68">
        <v>6</v>
      </c>
      <c r="H385" s="63" t="s">
        <v>323</v>
      </c>
      <c r="I385" s="69">
        <v>24</v>
      </c>
      <c r="J385" s="68">
        <v>1</v>
      </c>
      <c r="K385" s="63" t="s">
        <v>323</v>
      </c>
      <c r="L385" s="69">
        <v>11</v>
      </c>
    </row>
    <row r="386" spans="1:12">
      <c r="A386" s="68"/>
      <c r="C386" s="68"/>
      <c r="D386" s="68"/>
      <c r="E386" s="68"/>
      <c r="F386" s="68"/>
      <c r="G386" s="68"/>
      <c r="I386" s="69"/>
      <c r="J386" s="68"/>
      <c r="L386" s="69"/>
    </row>
    <row r="387" spans="1:12">
      <c r="A387" s="68" t="s">
        <v>927</v>
      </c>
      <c r="C387" s="68"/>
      <c r="D387" s="68"/>
      <c r="E387" s="68"/>
      <c r="F387" s="68"/>
      <c r="G387" s="68"/>
      <c r="I387" s="69"/>
      <c r="J387" s="68"/>
      <c r="L387" s="69"/>
    </row>
    <row r="388" spans="1:12">
      <c r="A388" s="68"/>
      <c r="C388" s="68" t="s">
        <v>316</v>
      </c>
      <c r="D388" s="68" t="s">
        <v>317</v>
      </c>
      <c r="E388" s="68" t="s">
        <v>318</v>
      </c>
      <c r="F388" s="68" t="s">
        <v>319</v>
      </c>
      <c r="G388" s="68"/>
      <c r="H388" s="63" t="s">
        <v>320</v>
      </c>
      <c r="I388" s="69"/>
      <c r="J388" s="68"/>
      <c r="K388" s="63" t="s">
        <v>321</v>
      </c>
      <c r="L388" s="69"/>
    </row>
    <row r="389" spans="1:12">
      <c r="A389" s="68"/>
      <c r="C389" s="68"/>
      <c r="D389" s="68"/>
      <c r="E389" s="68"/>
      <c r="F389" s="68"/>
      <c r="G389" s="68"/>
      <c r="I389" s="69"/>
      <c r="J389" s="68"/>
      <c r="L389" s="69"/>
    </row>
    <row r="390" spans="1:12">
      <c r="A390" s="63" t="s">
        <v>928</v>
      </c>
      <c r="C390" s="68"/>
      <c r="D390" s="68"/>
      <c r="E390" s="68"/>
      <c r="F390" s="68"/>
      <c r="G390" s="68"/>
      <c r="I390" s="69"/>
      <c r="J390" s="68"/>
      <c r="L390" s="69"/>
    </row>
    <row r="391" spans="1:12">
      <c r="C391" s="68" t="s">
        <v>316</v>
      </c>
      <c r="D391" s="68" t="s">
        <v>317</v>
      </c>
      <c r="E391" s="68" t="s">
        <v>318</v>
      </c>
      <c r="F391" s="68" t="s">
        <v>319</v>
      </c>
      <c r="G391" s="68"/>
      <c r="H391" s="63" t="s">
        <v>320</v>
      </c>
      <c r="I391" s="69"/>
      <c r="J391" s="68"/>
      <c r="K391" s="63" t="s">
        <v>321</v>
      </c>
      <c r="L391" s="69"/>
    </row>
    <row r="392" spans="1:12">
      <c r="C392" s="68"/>
      <c r="D392" s="68"/>
      <c r="E392" s="68"/>
      <c r="F392" s="68"/>
      <c r="G392" s="68"/>
      <c r="I392" s="69"/>
      <c r="J392" s="68"/>
      <c r="L392" s="69"/>
    </row>
    <row r="393" spans="1:12">
      <c r="A393" s="63" t="s">
        <v>929</v>
      </c>
      <c r="C393" s="68"/>
      <c r="D393" s="68"/>
      <c r="E393" s="68"/>
      <c r="F393" s="68"/>
      <c r="G393" s="68"/>
      <c r="I393" s="69"/>
      <c r="J393" s="68"/>
      <c r="L393" s="69"/>
    </row>
    <row r="394" spans="1:12">
      <c r="C394" s="68" t="s">
        <v>316</v>
      </c>
      <c r="D394" s="68" t="s">
        <v>317</v>
      </c>
      <c r="E394" s="68" t="s">
        <v>318</v>
      </c>
      <c r="F394" s="68" t="s">
        <v>319</v>
      </c>
      <c r="G394" s="68"/>
      <c r="H394" s="63" t="s">
        <v>320</v>
      </c>
      <c r="I394" s="69"/>
      <c r="J394" s="68"/>
      <c r="K394" s="63" t="s">
        <v>321</v>
      </c>
      <c r="L394" s="69"/>
    </row>
    <row r="396" spans="1:12">
      <c r="A396" s="65" t="s">
        <v>930</v>
      </c>
    </row>
    <row r="397" spans="1:12">
      <c r="C397" s="66" t="s">
        <v>316</v>
      </c>
      <c r="D397" s="66" t="s">
        <v>317</v>
      </c>
      <c r="E397" s="66" t="s">
        <v>318</v>
      </c>
      <c r="F397" s="66" t="s">
        <v>319</v>
      </c>
      <c r="H397" s="67" t="s">
        <v>320</v>
      </c>
      <c r="K397" s="67" t="s">
        <v>321</v>
      </c>
    </row>
    <row r="398" spans="1:12">
      <c r="A398" s="68"/>
      <c r="C398" s="68"/>
      <c r="D398" s="68"/>
      <c r="E398" s="68"/>
      <c r="F398" s="68"/>
      <c r="G398" s="68"/>
      <c r="I398" s="69"/>
      <c r="J398" s="68"/>
      <c r="L398" s="69"/>
    </row>
    <row r="399" spans="1:12">
      <c r="A399" s="68" t="s">
        <v>931</v>
      </c>
      <c r="C399" s="68"/>
      <c r="D399" s="68"/>
      <c r="E399" s="68"/>
      <c r="F399" s="68"/>
      <c r="G399" s="68"/>
      <c r="I399" s="69"/>
      <c r="J399" s="68"/>
      <c r="L399" s="69"/>
    </row>
    <row r="400" spans="1:12">
      <c r="A400" s="68"/>
      <c r="C400" s="68" t="s">
        <v>316</v>
      </c>
      <c r="D400" s="68" t="s">
        <v>317</v>
      </c>
      <c r="E400" s="68" t="s">
        <v>318</v>
      </c>
      <c r="F400" s="68" t="s">
        <v>319</v>
      </c>
      <c r="G400" s="68"/>
      <c r="H400" s="63" t="s">
        <v>320</v>
      </c>
      <c r="I400" s="69"/>
      <c r="J400" s="68"/>
      <c r="K400" s="63" t="s">
        <v>321</v>
      </c>
      <c r="L400" s="69"/>
    </row>
    <row r="401" spans="1:12">
      <c r="A401" s="68"/>
      <c r="C401" s="68"/>
      <c r="D401" s="68"/>
      <c r="E401" s="68"/>
      <c r="F401" s="68"/>
      <c r="G401" s="68"/>
      <c r="I401" s="69"/>
      <c r="J401" s="68"/>
      <c r="L401" s="69"/>
    </row>
    <row r="402" spans="1:12">
      <c r="A402" s="68" t="s">
        <v>932</v>
      </c>
      <c r="C402" s="68"/>
      <c r="D402" s="68"/>
      <c r="E402" s="68"/>
      <c r="F402" s="68"/>
      <c r="G402" s="68"/>
      <c r="I402" s="69"/>
      <c r="J402" s="68"/>
      <c r="L402" s="69"/>
    </row>
    <row r="403" spans="1:12">
      <c r="A403" s="68"/>
      <c r="C403" s="68" t="s">
        <v>316</v>
      </c>
      <c r="D403" s="68" t="s">
        <v>317</v>
      </c>
      <c r="E403" s="68" t="s">
        <v>318</v>
      </c>
      <c r="F403" s="68" t="s">
        <v>319</v>
      </c>
      <c r="G403" s="68"/>
      <c r="H403" s="63" t="s">
        <v>320</v>
      </c>
      <c r="I403" s="69"/>
      <c r="J403" s="68"/>
      <c r="K403" s="63" t="s">
        <v>321</v>
      </c>
      <c r="L403" s="69"/>
    </row>
    <row r="404" spans="1:12">
      <c r="A404" s="68"/>
      <c r="C404" s="68"/>
      <c r="D404" s="68"/>
      <c r="E404" s="68"/>
      <c r="F404" s="68"/>
      <c r="G404" s="68"/>
      <c r="I404" s="69"/>
      <c r="J404" s="68"/>
      <c r="L404" s="69"/>
    </row>
    <row r="405" spans="1:12">
      <c r="A405" s="63" t="s">
        <v>933</v>
      </c>
      <c r="C405" s="68"/>
      <c r="D405" s="68"/>
      <c r="E405" s="68"/>
      <c r="F405" s="68"/>
      <c r="G405" s="68"/>
      <c r="I405" s="69"/>
      <c r="J405" s="68"/>
      <c r="L405" s="69"/>
    </row>
    <row r="406" spans="1:12">
      <c r="C406" s="68" t="s">
        <v>316</v>
      </c>
      <c r="D406" s="68" t="s">
        <v>317</v>
      </c>
      <c r="E406" s="68" t="s">
        <v>318</v>
      </c>
      <c r="F406" s="68" t="s">
        <v>319</v>
      </c>
      <c r="G406" s="68"/>
      <c r="H406" s="63" t="s">
        <v>320</v>
      </c>
      <c r="I406" s="69"/>
      <c r="J406" s="68"/>
      <c r="K406" s="63" t="s">
        <v>321</v>
      </c>
      <c r="L406" s="69"/>
    </row>
    <row r="407" spans="1:12">
      <c r="C407" s="68"/>
      <c r="D407" s="68"/>
      <c r="E407" s="68"/>
      <c r="F407" s="68"/>
      <c r="G407" s="68"/>
      <c r="I407" s="69"/>
      <c r="J407" s="68"/>
      <c r="L407" s="69"/>
    </row>
    <row r="408" spans="1:12">
      <c r="A408" s="63" t="s">
        <v>934</v>
      </c>
      <c r="C408" s="68"/>
      <c r="D408" s="68"/>
      <c r="E408" s="68"/>
      <c r="F408" s="68"/>
      <c r="G408" s="68"/>
      <c r="I408" s="69"/>
      <c r="J408" s="68"/>
      <c r="L408" s="69"/>
    </row>
    <row r="409" spans="1:12">
      <c r="C409" s="68" t="s">
        <v>316</v>
      </c>
      <c r="D409" s="68" t="s">
        <v>317</v>
      </c>
      <c r="E409" s="68" t="s">
        <v>318</v>
      </c>
      <c r="F409" s="68" t="s">
        <v>319</v>
      </c>
      <c r="G409" s="68"/>
      <c r="H409" s="63" t="s">
        <v>320</v>
      </c>
      <c r="I409" s="69"/>
      <c r="J409" s="68"/>
      <c r="K409" s="63" t="s">
        <v>321</v>
      </c>
      <c r="L409" s="69"/>
    </row>
    <row r="411" spans="1:12">
      <c r="A411" s="65" t="s">
        <v>935</v>
      </c>
    </row>
    <row r="412" spans="1:12">
      <c r="C412" s="66" t="s">
        <v>316</v>
      </c>
      <c r="D412" s="66" t="s">
        <v>317</v>
      </c>
      <c r="E412" s="66" t="s">
        <v>318</v>
      </c>
      <c r="F412" s="66" t="s">
        <v>319</v>
      </c>
      <c r="H412" s="67" t="s">
        <v>320</v>
      </c>
      <c r="K412" s="67" t="s">
        <v>321</v>
      </c>
    </row>
    <row r="413" spans="1:12">
      <c r="A413" s="68"/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8" t="s">
        <v>936</v>
      </c>
      <c r="C414" s="68"/>
      <c r="D414" s="68"/>
      <c r="E414" s="68"/>
      <c r="F414" s="68"/>
      <c r="G414" s="68"/>
      <c r="I414" s="69"/>
      <c r="J414" s="68"/>
      <c r="L414" s="69"/>
    </row>
    <row r="415" spans="1:12">
      <c r="A415" s="68"/>
      <c r="C415" s="68" t="s">
        <v>316</v>
      </c>
      <c r="D415" s="68" t="s">
        <v>317</v>
      </c>
      <c r="E415" s="68" t="s">
        <v>318</v>
      </c>
      <c r="F415" s="68" t="s">
        <v>319</v>
      </c>
      <c r="G415" s="68"/>
      <c r="H415" s="63" t="s">
        <v>320</v>
      </c>
      <c r="I415" s="69"/>
      <c r="J415" s="68"/>
      <c r="K415" s="63" t="s">
        <v>321</v>
      </c>
      <c r="L415" s="69"/>
    </row>
    <row r="416" spans="1:12">
      <c r="A416" s="68"/>
      <c r="C416" s="68"/>
      <c r="D416" s="68"/>
      <c r="E416" s="68"/>
      <c r="F416" s="68"/>
      <c r="G416" s="68"/>
      <c r="I416" s="69"/>
      <c r="J416" s="68"/>
      <c r="L416" s="69"/>
    </row>
    <row r="417" spans="1:12">
      <c r="A417" s="68" t="s">
        <v>722</v>
      </c>
      <c r="C417" s="68"/>
      <c r="D417" s="68"/>
      <c r="E417" s="68"/>
      <c r="F417" s="68"/>
      <c r="G417" s="68"/>
      <c r="I417" s="69"/>
      <c r="J417" s="68"/>
      <c r="L417" s="69"/>
    </row>
    <row r="418" spans="1:12">
      <c r="C418" s="68" t="s">
        <v>316</v>
      </c>
      <c r="D418" s="68" t="s">
        <v>317</v>
      </c>
      <c r="E418" s="68" t="s">
        <v>318</v>
      </c>
      <c r="F418" s="68" t="s">
        <v>319</v>
      </c>
      <c r="G418" s="68"/>
      <c r="H418" s="63" t="s">
        <v>320</v>
      </c>
      <c r="I418" s="69"/>
      <c r="J418" s="68"/>
      <c r="K418" s="63" t="s">
        <v>321</v>
      </c>
      <c r="L418" s="69"/>
    </row>
    <row r="419" spans="1:12">
      <c r="A419" s="68">
        <v>1</v>
      </c>
      <c r="B419" s="63" t="s">
        <v>447</v>
      </c>
      <c r="C419" s="68">
        <v>12</v>
      </c>
      <c r="D419" s="68">
        <v>10</v>
      </c>
      <c r="E419" s="68">
        <v>0</v>
      </c>
      <c r="F419" s="68">
        <v>2</v>
      </c>
      <c r="G419" s="68">
        <v>329</v>
      </c>
      <c r="H419" s="63" t="s">
        <v>323</v>
      </c>
      <c r="I419" s="69">
        <v>258</v>
      </c>
      <c r="J419" s="68">
        <v>20</v>
      </c>
      <c r="K419" s="63" t="s">
        <v>323</v>
      </c>
      <c r="L419" s="69">
        <v>4</v>
      </c>
    </row>
    <row r="420" spans="1:12">
      <c r="A420" s="63">
        <v>2</v>
      </c>
      <c r="B420" s="63" t="s">
        <v>848</v>
      </c>
      <c r="C420" s="68">
        <v>12</v>
      </c>
      <c r="D420" s="68">
        <v>10</v>
      </c>
      <c r="E420" s="68">
        <v>0</v>
      </c>
      <c r="F420" s="68">
        <v>2</v>
      </c>
      <c r="G420" s="68">
        <v>372</v>
      </c>
      <c r="H420" s="63" t="s">
        <v>323</v>
      </c>
      <c r="I420" s="69">
        <v>270</v>
      </c>
      <c r="J420" s="68">
        <v>20</v>
      </c>
      <c r="K420" s="63" t="s">
        <v>323</v>
      </c>
      <c r="L420" s="69">
        <v>4</v>
      </c>
    </row>
    <row r="421" spans="1:12">
      <c r="A421" s="63">
        <v>3</v>
      </c>
      <c r="B421" s="63" t="s">
        <v>491</v>
      </c>
      <c r="C421" s="68">
        <v>12</v>
      </c>
      <c r="D421" s="68">
        <v>7</v>
      </c>
      <c r="E421" s="68">
        <v>0</v>
      </c>
      <c r="F421" s="68">
        <v>5</v>
      </c>
      <c r="G421" s="68">
        <v>346</v>
      </c>
      <c r="H421" s="63" t="s">
        <v>323</v>
      </c>
      <c r="I421" s="69">
        <v>279</v>
      </c>
      <c r="J421" s="68">
        <v>14</v>
      </c>
      <c r="K421" s="63" t="s">
        <v>323</v>
      </c>
      <c r="L421" s="69">
        <v>10</v>
      </c>
    </row>
    <row r="422" spans="1:12">
      <c r="A422" s="63">
        <v>4</v>
      </c>
      <c r="B422" s="63" t="s">
        <v>440</v>
      </c>
      <c r="C422" s="68">
        <v>12</v>
      </c>
      <c r="D422" s="68">
        <v>7</v>
      </c>
      <c r="E422" s="68">
        <v>0</v>
      </c>
      <c r="F422" s="68">
        <v>5</v>
      </c>
      <c r="G422" s="68">
        <v>364</v>
      </c>
      <c r="H422" s="63" t="s">
        <v>323</v>
      </c>
      <c r="I422" s="69">
        <v>326</v>
      </c>
      <c r="J422" s="68">
        <v>14</v>
      </c>
      <c r="K422" s="63" t="s">
        <v>323</v>
      </c>
      <c r="L422" s="69">
        <v>10</v>
      </c>
    </row>
    <row r="423" spans="1:12">
      <c r="A423" s="63">
        <v>5</v>
      </c>
      <c r="B423" s="63" t="s">
        <v>420</v>
      </c>
      <c r="C423" s="68">
        <v>12</v>
      </c>
      <c r="D423" s="68">
        <v>6</v>
      </c>
      <c r="E423" s="68">
        <v>0</v>
      </c>
      <c r="F423" s="68">
        <v>6</v>
      </c>
      <c r="G423" s="68">
        <v>296</v>
      </c>
      <c r="H423" s="63" t="s">
        <v>323</v>
      </c>
      <c r="I423" s="69">
        <v>271</v>
      </c>
      <c r="J423" s="68">
        <v>12</v>
      </c>
      <c r="K423" s="63" t="s">
        <v>323</v>
      </c>
      <c r="L423" s="69">
        <v>12</v>
      </c>
    </row>
    <row r="424" spans="1:12">
      <c r="A424" s="63">
        <v>6</v>
      </c>
      <c r="B424" s="63" t="s">
        <v>393</v>
      </c>
      <c r="C424" s="68">
        <v>12</v>
      </c>
      <c r="D424" s="68">
        <v>2</v>
      </c>
      <c r="E424" s="68">
        <v>0</v>
      </c>
      <c r="F424" s="68">
        <v>10</v>
      </c>
      <c r="G424" s="68">
        <v>236</v>
      </c>
      <c r="H424" s="63" t="s">
        <v>323</v>
      </c>
      <c r="I424" s="69">
        <v>325</v>
      </c>
      <c r="J424" s="68">
        <v>4</v>
      </c>
      <c r="K424" s="63" t="s">
        <v>323</v>
      </c>
      <c r="L424" s="69">
        <v>20</v>
      </c>
    </row>
    <row r="425" spans="1:12">
      <c r="A425" s="63">
        <v>7</v>
      </c>
      <c r="B425" s="63" t="s">
        <v>836</v>
      </c>
      <c r="C425" s="63">
        <v>12</v>
      </c>
      <c r="D425" s="63">
        <v>0</v>
      </c>
      <c r="E425" s="63">
        <v>0</v>
      </c>
      <c r="F425" s="63">
        <v>12</v>
      </c>
      <c r="G425" s="63">
        <v>182</v>
      </c>
      <c r="H425" s="63" t="s">
        <v>323</v>
      </c>
      <c r="I425" s="63">
        <v>396</v>
      </c>
      <c r="J425" s="63">
        <v>0</v>
      </c>
      <c r="K425" s="63" t="s">
        <v>323</v>
      </c>
      <c r="L425" s="63">
        <v>24</v>
      </c>
    </row>
    <row r="426" spans="1:12">
      <c r="A426" s="65"/>
    </row>
    <row r="427" spans="1:12">
      <c r="A427" s="63" t="s">
        <v>723</v>
      </c>
      <c r="C427" s="66"/>
      <c r="D427" s="66"/>
      <c r="E427" s="66"/>
      <c r="F427" s="66"/>
      <c r="H427" s="67"/>
      <c r="K427" s="67"/>
    </row>
    <row r="428" spans="1:12">
      <c r="A428" s="68"/>
      <c r="C428" s="68" t="s">
        <v>316</v>
      </c>
      <c r="D428" s="68" t="s">
        <v>317</v>
      </c>
      <c r="E428" s="68" t="s">
        <v>318</v>
      </c>
      <c r="F428" s="68" t="s">
        <v>319</v>
      </c>
      <c r="G428" s="68"/>
      <c r="H428" s="63" t="s">
        <v>320</v>
      </c>
      <c r="I428" s="69"/>
      <c r="J428" s="68"/>
      <c r="K428" s="63" t="s">
        <v>321</v>
      </c>
      <c r="L428" s="69"/>
    </row>
    <row r="429" spans="1:12">
      <c r="A429" s="68">
        <v>1</v>
      </c>
      <c r="B429" s="63" t="s">
        <v>900</v>
      </c>
      <c r="C429" s="68">
        <v>10</v>
      </c>
      <c r="D429" s="68">
        <v>9</v>
      </c>
      <c r="E429" s="68">
        <v>1</v>
      </c>
      <c r="F429" s="68">
        <v>0</v>
      </c>
      <c r="G429" s="68">
        <v>314</v>
      </c>
      <c r="H429" s="63" t="s">
        <v>323</v>
      </c>
      <c r="I429" s="69">
        <v>208</v>
      </c>
      <c r="J429" s="68">
        <v>19</v>
      </c>
      <c r="K429" s="63" t="s">
        <v>323</v>
      </c>
      <c r="L429" s="69">
        <v>1</v>
      </c>
    </row>
    <row r="430" spans="1:12">
      <c r="A430" s="68">
        <v>2</v>
      </c>
      <c r="B430" s="63" t="s">
        <v>482</v>
      </c>
      <c r="C430" s="68">
        <v>10</v>
      </c>
      <c r="D430" s="68">
        <v>6</v>
      </c>
      <c r="E430" s="68">
        <v>2</v>
      </c>
      <c r="F430" s="68">
        <v>2</v>
      </c>
      <c r="G430" s="68">
        <v>250</v>
      </c>
      <c r="H430" s="63" t="s">
        <v>323</v>
      </c>
      <c r="I430" s="69">
        <v>236</v>
      </c>
      <c r="J430" s="68">
        <v>14</v>
      </c>
      <c r="K430" s="63" t="s">
        <v>323</v>
      </c>
      <c r="L430" s="69">
        <v>6</v>
      </c>
    </row>
    <row r="431" spans="1:12">
      <c r="A431" s="68">
        <v>3</v>
      </c>
      <c r="B431" s="63" t="s">
        <v>353</v>
      </c>
      <c r="C431" s="68">
        <v>10</v>
      </c>
      <c r="D431" s="68">
        <v>5</v>
      </c>
      <c r="E431" s="68">
        <v>1</v>
      </c>
      <c r="F431" s="68">
        <v>4</v>
      </c>
      <c r="G431" s="68">
        <v>289</v>
      </c>
      <c r="H431" s="63" t="s">
        <v>323</v>
      </c>
      <c r="I431" s="69">
        <v>275</v>
      </c>
      <c r="J431" s="68">
        <v>11</v>
      </c>
      <c r="K431" s="63" t="s">
        <v>323</v>
      </c>
      <c r="L431" s="69">
        <v>9</v>
      </c>
    </row>
    <row r="432" spans="1:12">
      <c r="A432" s="68">
        <v>4</v>
      </c>
      <c r="B432" s="63" t="s">
        <v>332</v>
      </c>
      <c r="C432" s="68">
        <v>10</v>
      </c>
      <c r="D432" s="68">
        <v>4</v>
      </c>
      <c r="E432" s="68">
        <v>0</v>
      </c>
      <c r="F432" s="68">
        <v>6</v>
      </c>
      <c r="G432" s="68">
        <v>282</v>
      </c>
      <c r="H432" s="63" t="s">
        <v>323</v>
      </c>
      <c r="I432" s="69">
        <v>283</v>
      </c>
      <c r="J432" s="68">
        <v>8</v>
      </c>
      <c r="K432" s="63" t="s">
        <v>323</v>
      </c>
      <c r="L432" s="69">
        <v>12</v>
      </c>
    </row>
    <row r="433" spans="1:12">
      <c r="A433" s="68">
        <v>5</v>
      </c>
      <c r="B433" s="63" t="s">
        <v>843</v>
      </c>
      <c r="C433" s="68">
        <v>10</v>
      </c>
      <c r="D433" s="68">
        <v>3</v>
      </c>
      <c r="E433" s="68">
        <v>0</v>
      </c>
      <c r="F433" s="68">
        <v>7</v>
      </c>
      <c r="G433" s="68">
        <v>198</v>
      </c>
      <c r="H433" s="63" t="s">
        <v>323</v>
      </c>
      <c r="I433" s="69">
        <v>283</v>
      </c>
      <c r="J433" s="68">
        <v>6</v>
      </c>
      <c r="K433" s="63" t="s">
        <v>323</v>
      </c>
      <c r="L433" s="69">
        <v>14</v>
      </c>
    </row>
    <row r="434" spans="1:12">
      <c r="A434" s="68">
        <v>6</v>
      </c>
      <c r="B434" s="63" t="s">
        <v>838</v>
      </c>
      <c r="C434" s="68">
        <v>10</v>
      </c>
      <c r="D434" s="68">
        <v>1</v>
      </c>
      <c r="E434" s="68">
        <v>0</v>
      </c>
      <c r="F434" s="68">
        <v>9</v>
      </c>
      <c r="G434" s="68">
        <v>196</v>
      </c>
      <c r="H434" s="63" t="s">
        <v>323</v>
      </c>
      <c r="I434" s="69">
        <v>244</v>
      </c>
      <c r="J434" s="68">
        <v>2</v>
      </c>
      <c r="K434" s="63" t="s">
        <v>323</v>
      </c>
      <c r="L434" s="69">
        <v>18</v>
      </c>
    </row>
    <row r="436" spans="1:12">
      <c r="A436" s="65" t="s">
        <v>640</v>
      </c>
    </row>
    <row r="437" spans="1:12">
      <c r="C437" s="66" t="s">
        <v>316</v>
      </c>
      <c r="D437" s="66" t="s">
        <v>317</v>
      </c>
      <c r="E437" s="66" t="s">
        <v>318</v>
      </c>
      <c r="F437" s="66" t="s">
        <v>319</v>
      </c>
      <c r="H437" s="67" t="s">
        <v>320</v>
      </c>
      <c r="K437" s="67" t="s">
        <v>321</v>
      </c>
    </row>
    <row r="438" spans="1:12">
      <c r="A438" s="68">
        <v>1</v>
      </c>
      <c r="B438" s="63" t="s">
        <v>848</v>
      </c>
      <c r="C438" s="68">
        <v>16</v>
      </c>
      <c r="D438" s="68">
        <v>14</v>
      </c>
      <c r="E438" s="68">
        <v>0</v>
      </c>
      <c r="F438" s="68">
        <v>2</v>
      </c>
      <c r="G438" s="68">
        <v>467</v>
      </c>
      <c r="H438" s="63" t="s">
        <v>323</v>
      </c>
      <c r="I438" s="69">
        <v>249</v>
      </c>
      <c r="J438" s="68">
        <v>28</v>
      </c>
      <c r="K438" s="63" t="s">
        <v>323</v>
      </c>
      <c r="L438" s="69">
        <v>4</v>
      </c>
    </row>
    <row r="439" spans="1:12">
      <c r="A439" s="68">
        <v>2</v>
      </c>
      <c r="B439" s="63" t="s">
        <v>851</v>
      </c>
      <c r="C439" s="68">
        <v>16</v>
      </c>
      <c r="D439" s="68">
        <v>14</v>
      </c>
      <c r="E439" s="68">
        <v>0</v>
      </c>
      <c r="F439" s="68">
        <v>2</v>
      </c>
      <c r="G439" s="68">
        <v>510</v>
      </c>
      <c r="H439" s="63" t="s">
        <v>323</v>
      </c>
      <c r="I439" s="69">
        <v>291</v>
      </c>
      <c r="J439" s="68">
        <v>28</v>
      </c>
      <c r="K439" s="63" t="s">
        <v>323</v>
      </c>
      <c r="L439" s="69">
        <v>4</v>
      </c>
    </row>
    <row r="440" spans="1:12">
      <c r="A440" s="68">
        <v>3</v>
      </c>
      <c r="B440" s="63" t="s">
        <v>420</v>
      </c>
      <c r="C440" s="68">
        <v>16</v>
      </c>
      <c r="D440" s="68">
        <v>10</v>
      </c>
      <c r="E440" s="68">
        <v>0</v>
      </c>
      <c r="F440" s="68">
        <v>6</v>
      </c>
      <c r="G440" s="68">
        <v>293</v>
      </c>
      <c r="H440" s="63" t="s">
        <v>323</v>
      </c>
      <c r="I440" s="69">
        <v>314</v>
      </c>
      <c r="J440" s="68">
        <v>20</v>
      </c>
      <c r="K440" s="63" t="s">
        <v>323</v>
      </c>
      <c r="L440" s="69">
        <v>12</v>
      </c>
    </row>
    <row r="441" spans="1:12">
      <c r="A441" s="68">
        <v>4</v>
      </c>
      <c r="B441" s="63" t="s">
        <v>359</v>
      </c>
      <c r="C441" s="68">
        <v>16</v>
      </c>
      <c r="D441" s="68">
        <v>9</v>
      </c>
      <c r="E441" s="68">
        <v>0</v>
      </c>
      <c r="F441" s="68">
        <v>7</v>
      </c>
      <c r="G441" s="68">
        <v>317</v>
      </c>
      <c r="H441" s="63" t="s">
        <v>323</v>
      </c>
      <c r="I441" s="69">
        <v>358</v>
      </c>
      <c r="J441" s="68">
        <v>18</v>
      </c>
      <c r="K441" s="63" t="s">
        <v>323</v>
      </c>
      <c r="L441" s="69">
        <v>14</v>
      </c>
    </row>
    <row r="442" spans="1:12">
      <c r="A442" s="68">
        <v>5</v>
      </c>
      <c r="B442" s="63" t="s">
        <v>440</v>
      </c>
      <c r="C442" s="68">
        <v>16</v>
      </c>
      <c r="D442" s="68">
        <v>9</v>
      </c>
      <c r="E442" s="68">
        <v>0</v>
      </c>
      <c r="F442" s="68">
        <v>7</v>
      </c>
      <c r="G442" s="68">
        <v>358</v>
      </c>
      <c r="H442" s="63" t="s">
        <v>323</v>
      </c>
      <c r="I442" s="69">
        <v>348</v>
      </c>
      <c r="J442" s="68">
        <v>18</v>
      </c>
      <c r="K442" s="63" t="s">
        <v>323</v>
      </c>
      <c r="L442" s="69">
        <v>14</v>
      </c>
    </row>
    <row r="443" spans="1:12">
      <c r="A443" s="68">
        <v>6</v>
      </c>
      <c r="B443" s="63" t="s">
        <v>854</v>
      </c>
      <c r="C443" s="68">
        <v>16</v>
      </c>
      <c r="D443" s="68">
        <v>7</v>
      </c>
      <c r="E443" s="68">
        <v>0</v>
      </c>
      <c r="F443" s="68">
        <v>9</v>
      </c>
      <c r="G443" s="68">
        <v>394</v>
      </c>
      <c r="H443" s="63" t="s">
        <v>323</v>
      </c>
      <c r="I443" s="69">
        <v>378</v>
      </c>
      <c r="J443" s="68">
        <v>14</v>
      </c>
      <c r="K443" s="63" t="s">
        <v>323</v>
      </c>
      <c r="L443" s="69">
        <v>18</v>
      </c>
    </row>
    <row r="444" spans="1:12">
      <c r="A444" s="63">
        <v>7</v>
      </c>
      <c r="B444" s="63" t="s">
        <v>516</v>
      </c>
      <c r="C444" s="68">
        <v>16</v>
      </c>
      <c r="D444" s="68">
        <v>5</v>
      </c>
      <c r="E444" s="68">
        <v>0</v>
      </c>
      <c r="F444" s="68">
        <v>11</v>
      </c>
      <c r="G444" s="68">
        <v>307</v>
      </c>
      <c r="H444" s="63" t="s">
        <v>323</v>
      </c>
      <c r="I444" s="69">
        <v>384</v>
      </c>
      <c r="J444" s="68">
        <v>10</v>
      </c>
      <c r="K444" s="63" t="s">
        <v>323</v>
      </c>
      <c r="L444" s="69">
        <v>22</v>
      </c>
    </row>
    <row r="445" spans="1:12">
      <c r="A445" s="63">
        <v>8</v>
      </c>
      <c r="B445" s="63" t="s">
        <v>890</v>
      </c>
      <c r="C445" s="63">
        <v>16</v>
      </c>
      <c r="D445" s="63">
        <v>3</v>
      </c>
      <c r="E445" s="63">
        <v>0</v>
      </c>
      <c r="F445" s="63">
        <v>13</v>
      </c>
      <c r="G445" s="63">
        <v>254</v>
      </c>
      <c r="H445" s="63" t="s">
        <v>323</v>
      </c>
      <c r="I445" s="63">
        <v>435</v>
      </c>
      <c r="J445" s="63">
        <v>6</v>
      </c>
      <c r="K445" s="63" t="s">
        <v>323</v>
      </c>
      <c r="L445" s="63">
        <v>26</v>
      </c>
    </row>
    <row r="446" spans="1:12">
      <c r="A446" s="65">
        <v>9</v>
      </c>
      <c r="B446" s="63" t="s">
        <v>322</v>
      </c>
      <c r="C446" s="63">
        <v>16</v>
      </c>
      <c r="D446" s="63">
        <v>1</v>
      </c>
      <c r="E446" s="63">
        <v>0</v>
      </c>
      <c r="F446" s="63">
        <v>15</v>
      </c>
      <c r="G446" s="63">
        <v>270</v>
      </c>
      <c r="H446" s="63" t="s">
        <v>323</v>
      </c>
      <c r="I446" s="63">
        <v>413</v>
      </c>
      <c r="J446" s="63">
        <v>2</v>
      </c>
      <c r="K446" s="63" t="s">
        <v>323</v>
      </c>
      <c r="L446" s="63">
        <v>30</v>
      </c>
    </row>
    <row r="447" spans="1:12">
      <c r="A447" s="63">
        <v>10</v>
      </c>
      <c r="B447" s="63" t="s">
        <v>393</v>
      </c>
      <c r="C447" s="66">
        <v>0</v>
      </c>
      <c r="D447" s="66">
        <v>0</v>
      </c>
      <c r="E447" s="66">
        <v>0</v>
      </c>
      <c r="F447" s="66">
        <v>0</v>
      </c>
      <c r="G447" s="63">
        <v>0</v>
      </c>
      <c r="H447" s="67" t="s">
        <v>323</v>
      </c>
      <c r="I447" s="63">
        <v>0</v>
      </c>
      <c r="J447" s="63">
        <v>0</v>
      </c>
      <c r="K447" s="67" t="s">
        <v>323</v>
      </c>
      <c r="L447" s="63">
        <v>0</v>
      </c>
    </row>
    <row r="448" spans="1:12">
      <c r="A448" s="68"/>
      <c r="C448" s="68"/>
      <c r="D448" s="68"/>
      <c r="E448" s="68"/>
      <c r="F448" s="68"/>
      <c r="G448" s="68"/>
      <c r="I448" s="69"/>
      <c r="J448" s="68"/>
      <c r="L448" s="69"/>
    </row>
    <row r="449" spans="1:12">
      <c r="A449" s="68" t="s">
        <v>641</v>
      </c>
      <c r="C449" s="68"/>
      <c r="D449" s="68"/>
      <c r="E449" s="68"/>
      <c r="F449" s="68"/>
      <c r="G449" s="68"/>
      <c r="I449" s="69"/>
      <c r="J449" s="68"/>
      <c r="L449" s="69"/>
    </row>
    <row r="450" spans="1:12">
      <c r="A450" s="68"/>
      <c r="C450" s="68" t="s">
        <v>316</v>
      </c>
      <c r="D450" s="68" t="s">
        <v>317</v>
      </c>
      <c r="E450" s="68" t="s">
        <v>318</v>
      </c>
      <c r="F450" s="68" t="s">
        <v>319</v>
      </c>
      <c r="G450" s="68"/>
      <c r="H450" s="63" t="s">
        <v>320</v>
      </c>
      <c r="I450" s="69"/>
      <c r="J450" s="68"/>
      <c r="K450" s="63" t="s">
        <v>321</v>
      </c>
      <c r="L450" s="69"/>
    </row>
    <row r="451" spans="1:12">
      <c r="A451" s="68">
        <v>1</v>
      </c>
      <c r="B451" s="63" t="s">
        <v>849</v>
      </c>
      <c r="C451" s="68">
        <v>18</v>
      </c>
      <c r="D451" s="68">
        <v>17</v>
      </c>
      <c r="E451" s="68">
        <v>0</v>
      </c>
      <c r="F451" s="68">
        <v>1</v>
      </c>
      <c r="G451" s="68">
        <v>529</v>
      </c>
      <c r="H451" s="63" t="s">
        <v>323</v>
      </c>
      <c r="I451" s="69">
        <v>263</v>
      </c>
      <c r="J451" s="68">
        <v>34</v>
      </c>
      <c r="K451" s="63" t="s">
        <v>323</v>
      </c>
      <c r="L451" s="69">
        <v>2</v>
      </c>
    </row>
    <row r="452" spans="1:12">
      <c r="A452" s="68">
        <v>2</v>
      </c>
      <c r="B452" s="63" t="s">
        <v>900</v>
      </c>
      <c r="C452" s="68">
        <v>18</v>
      </c>
      <c r="D452" s="68">
        <v>17</v>
      </c>
      <c r="E452" s="68">
        <v>0</v>
      </c>
      <c r="F452" s="68">
        <v>1</v>
      </c>
      <c r="G452" s="68">
        <v>528</v>
      </c>
      <c r="H452" s="63" t="s">
        <v>323</v>
      </c>
      <c r="I452" s="69">
        <v>273</v>
      </c>
      <c r="J452" s="68">
        <v>34</v>
      </c>
      <c r="K452" s="63" t="s">
        <v>323</v>
      </c>
      <c r="L452" s="69">
        <v>2</v>
      </c>
    </row>
    <row r="453" spans="1:12">
      <c r="A453" s="68">
        <v>3</v>
      </c>
      <c r="B453" s="63" t="s">
        <v>937</v>
      </c>
      <c r="C453" s="68">
        <v>18</v>
      </c>
      <c r="D453" s="68">
        <v>14</v>
      </c>
      <c r="E453" s="68">
        <v>0</v>
      </c>
      <c r="F453" s="68">
        <v>4</v>
      </c>
      <c r="G453" s="68">
        <v>479</v>
      </c>
      <c r="H453" s="63" t="s">
        <v>323</v>
      </c>
      <c r="I453" s="69">
        <v>329</v>
      </c>
      <c r="J453" s="68">
        <v>28</v>
      </c>
      <c r="K453" s="63" t="s">
        <v>323</v>
      </c>
      <c r="L453" s="69">
        <v>8</v>
      </c>
    </row>
    <row r="454" spans="1:12">
      <c r="A454" s="68">
        <v>4</v>
      </c>
      <c r="B454" s="63" t="s">
        <v>442</v>
      </c>
      <c r="C454" s="68">
        <v>18</v>
      </c>
      <c r="D454" s="68">
        <v>11</v>
      </c>
      <c r="E454" s="68">
        <v>0</v>
      </c>
      <c r="F454" s="68">
        <v>7</v>
      </c>
      <c r="G454" s="68">
        <v>426</v>
      </c>
      <c r="H454" s="63" t="s">
        <v>323</v>
      </c>
      <c r="I454" s="69">
        <v>382</v>
      </c>
      <c r="J454" s="68">
        <v>22</v>
      </c>
      <c r="K454" s="63" t="s">
        <v>323</v>
      </c>
      <c r="L454" s="69">
        <v>14</v>
      </c>
    </row>
    <row r="455" spans="1:12">
      <c r="A455" s="63">
        <v>5</v>
      </c>
      <c r="B455" s="63" t="s">
        <v>482</v>
      </c>
      <c r="C455" s="63">
        <v>18</v>
      </c>
      <c r="D455" s="63">
        <v>9</v>
      </c>
      <c r="E455" s="63">
        <v>1</v>
      </c>
      <c r="F455" s="63">
        <v>8</v>
      </c>
      <c r="G455" s="63">
        <v>431</v>
      </c>
      <c r="H455" s="63" t="s">
        <v>323</v>
      </c>
      <c r="I455" s="63">
        <v>361</v>
      </c>
      <c r="J455" s="63">
        <v>19</v>
      </c>
      <c r="K455" s="63" t="s">
        <v>323</v>
      </c>
      <c r="L455" s="63">
        <v>17</v>
      </c>
    </row>
    <row r="456" spans="1:12">
      <c r="A456" s="65">
        <v>6</v>
      </c>
      <c r="B456" s="63" t="s">
        <v>356</v>
      </c>
      <c r="C456" s="63">
        <v>18</v>
      </c>
      <c r="D456" s="63">
        <v>7</v>
      </c>
      <c r="E456" s="63">
        <v>0</v>
      </c>
      <c r="F456" s="63">
        <v>11</v>
      </c>
      <c r="G456" s="63">
        <v>250</v>
      </c>
      <c r="H456" s="63" t="s">
        <v>323</v>
      </c>
      <c r="I456" s="63">
        <v>362</v>
      </c>
      <c r="J456" s="63">
        <v>14</v>
      </c>
      <c r="K456" s="63" t="s">
        <v>323</v>
      </c>
      <c r="L456" s="63">
        <v>22</v>
      </c>
    </row>
    <row r="457" spans="1:12">
      <c r="A457" s="63">
        <v>7</v>
      </c>
      <c r="B457" s="63" t="s">
        <v>843</v>
      </c>
      <c r="C457" s="66">
        <v>18</v>
      </c>
      <c r="D457" s="66">
        <v>7</v>
      </c>
      <c r="E457" s="66">
        <v>0</v>
      </c>
      <c r="F457" s="66">
        <v>11</v>
      </c>
      <c r="G457" s="63">
        <v>343</v>
      </c>
      <c r="H457" s="67" t="s">
        <v>323</v>
      </c>
      <c r="I457" s="63">
        <v>409</v>
      </c>
      <c r="J457" s="63">
        <v>14</v>
      </c>
      <c r="K457" s="67" t="s">
        <v>323</v>
      </c>
      <c r="L457" s="63">
        <v>22</v>
      </c>
    </row>
    <row r="458" spans="1:12">
      <c r="A458" s="68">
        <v>8</v>
      </c>
      <c r="B458" s="63" t="s">
        <v>886</v>
      </c>
      <c r="C458" s="68">
        <v>18</v>
      </c>
      <c r="D458" s="68">
        <v>4</v>
      </c>
      <c r="E458" s="68">
        <v>1</v>
      </c>
      <c r="F458" s="68">
        <v>13</v>
      </c>
      <c r="G458" s="68">
        <v>298</v>
      </c>
      <c r="H458" s="63" t="s">
        <v>323</v>
      </c>
      <c r="I458" s="69">
        <v>454</v>
      </c>
      <c r="J458" s="68">
        <v>9</v>
      </c>
      <c r="K458" s="63" t="s">
        <v>323</v>
      </c>
      <c r="L458" s="69">
        <v>27</v>
      </c>
    </row>
    <row r="459" spans="1:12">
      <c r="A459" s="63">
        <v>9</v>
      </c>
      <c r="B459" s="63" t="s">
        <v>938</v>
      </c>
      <c r="C459" s="68">
        <v>18</v>
      </c>
      <c r="D459" s="68">
        <v>2</v>
      </c>
      <c r="E459" s="68">
        <v>0</v>
      </c>
      <c r="F459" s="68">
        <v>16</v>
      </c>
      <c r="G459" s="68">
        <v>241</v>
      </c>
      <c r="H459" s="63" t="s">
        <v>323</v>
      </c>
      <c r="I459" s="69">
        <v>466</v>
      </c>
      <c r="J459" s="68">
        <v>4</v>
      </c>
      <c r="K459" s="63" t="s">
        <v>323</v>
      </c>
      <c r="L459" s="69">
        <v>32</v>
      </c>
    </row>
    <row r="460" spans="1:12">
      <c r="A460" s="68">
        <v>10</v>
      </c>
      <c r="B460" s="63" t="s">
        <v>905</v>
      </c>
      <c r="C460" s="68">
        <v>18</v>
      </c>
      <c r="D460" s="68">
        <v>1</v>
      </c>
      <c r="E460" s="68">
        <v>0</v>
      </c>
      <c r="F460" s="68">
        <v>17</v>
      </c>
      <c r="G460" s="68">
        <v>268</v>
      </c>
      <c r="H460" s="63" t="s">
        <v>323</v>
      </c>
      <c r="I460" s="69">
        <v>494</v>
      </c>
      <c r="J460" s="68">
        <v>2</v>
      </c>
      <c r="K460" s="63" t="s">
        <v>323</v>
      </c>
      <c r="L460" s="69">
        <v>34</v>
      </c>
    </row>
    <row r="461" spans="1:12">
      <c r="A461" s="68"/>
      <c r="C461" s="68"/>
      <c r="D461" s="68"/>
      <c r="E461" s="68"/>
      <c r="F461" s="68"/>
      <c r="G461" s="68"/>
      <c r="I461" s="69"/>
      <c r="J461" s="68"/>
      <c r="L461" s="69"/>
    </row>
    <row r="462" spans="1:12">
      <c r="A462" s="68" t="s">
        <v>642</v>
      </c>
      <c r="C462" s="68"/>
      <c r="D462" s="68"/>
      <c r="E462" s="68"/>
      <c r="F462" s="68"/>
      <c r="G462" s="68"/>
      <c r="I462" s="69"/>
      <c r="J462" s="68"/>
      <c r="L462" s="69"/>
    </row>
    <row r="463" spans="1:12">
      <c r="A463" s="68"/>
      <c r="C463" s="68" t="s">
        <v>316</v>
      </c>
      <c r="D463" s="68" t="s">
        <v>317</v>
      </c>
      <c r="E463" s="68" t="s">
        <v>318</v>
      </c>
      <c r="F463" s="68" t="s">
        <v>319</v>
      </c>
      <c r="G463" s="68"/>
      <c r="H463" s="63" t="s">
        <v>320</v>
      </c>
      <c r="I463" s="69"/>
      <c r="J463" s="68"/>
      <c r="K463" s="63" t="s">
        <v>321</v>
      </c>
      <c r="L463" s="69"/>
    </row>
    <row r="464" spans="1:12">
      <c r="A464" s="68">
        <v>1</v>
      </c>
      <c r="B464" s="63" t="s">
        <v>516</v>
      </c>
      <c r="C464" s="68">
        <v>14</v>
      </c>
      <c r="D464" s="68">
        <v>12</v>
      </c>
      <c r="E464" s="68">
        <v>1</v>
      </c>
      <c r="F464" s="68">
        <v>1</v>
      </c>
      <c r="G464" s="68">
        <v>386</v>
      </c>
      <c r="H464" s="63" t="s">
        <v>323</v>
      </c>
      <c r="I464" s="69">
        <v>289</v>
      </c>
      <c r="J464" s="68">
        <v>25</v>
      </c>
      <c r="K464" s="63" t="s">
        <v>323</v>
      </c>
      <c r="L464" s="69">
        <v>3</v>
      </c>
    </row>
    <row r="465" spans="1:12">
      <c r="A465" s="63">
        <v>2</v>
      </c>
      <c r="B465" s="63" t="s">
        <v>482</v>
      </c>
      <c r="C465" s="63">
        <v>14</v>
      </c>
      <c r="D465" s="63">
        <v>12</v>
      </c>
      <c r="E465" s="63">
        <v>0</v>
      </c>
      <c r="F465" s="63">
        <v>2</v>
      </c>
      <c r="G465" s="63">
        <v>374</v>
      </c>
      <c r="H465" s="63" t="s">
        <v>323</v>
      </c>
      <c r="I465" s="63">
        <v>291</v>
      </c>
      <c r="J465" s="63">
        <v>24</v>
      </c>
      <c r="K465" s="63" t="s">
        <v>323</v>
      </c>
      <c r="L465" s="63">
        <v>4</v>
      </c>
    </row>
    <row r="466" spans="1:12">
      <c r="A466" s="65">
        <v>3</v>
      </c>
      <c r="B466" s="63" t="s">
        <v>485</v>
      </c>
      <c r="C466" s="63">
        <v>14</v>
      </c>
      <c r="D466" s="63">
        <v>9</v>
      </c>
      <c r="E466" s="63">
        <v>0</v>
      </c>
      <c r="F466" s="63">
        <v>5</v>
      </c>
      <c r="G466" s="63">
        <v>391</v>
      </c>
      <c r="H466" s="63" t="s">
        <v>323</v>
      </c>
      <c r="I466" s="63">
        <v>324</v>
      </c>
      <c r="J466" s="63">
        <v>18</v>
      </c>
      <c r="K466" s="63" t="s">
        <v>323</v>
      </c>
      <c r="L466" s="63">
        <v>10</v>
      </c>
    </row>
    <row r="467" spans="1:12">
      <c r="A467" s="63">
        <v>4</v>
      </c>
      <c r="B467" s="63" t="s">
        <v>387</v>
      </c>
      <c r="C467" s="66">
        <v>14</v>
      </c>
      <c r="D467" s="66">
        <v>7</v>
      </c>
      <c r="E467" s="66">
        <v>1</v>
      </c>
      <c r="F467" s="66">
        <v>6</v>
      </c>
      <c r="G467" s="63">
        <v>359</v>
      </c>
      <c r="H467" s="67" t="s">
        <v>323</v>
      </c>
      <c r="I467" s="63">
        <v>353</v>
      </c>
      <c r="J467" s="63">
        <v>15</v>
      </c>
      <c r="K467" s="67" t="s">
        <v>323</v>
      </c>
      <c r="L467" s="63">
        <v>13</v>
      </c>
    </row>
    <row r="468" spans="1:12">
      <c r="A468" s="63">
        <v>5</v>
      </c>
      <c r="B468" s="63" t="s">
        <v>836</v>
      </c>
      <c r="C468" s="63">
        <v>14</v>
      </c>
      <c r="D468" s="63">
        <v>4</v>
      </c>
      <c r="E468" s="63">
        <v>1</v>
      </c>
      <c r="F468" s="63">
        <v>9</v>
      </c>
      <c r="G468" s="63">
        <v>321</v>
      </c>
      <c r="H468" s="63" t="s">
        <v>323</v>
      </c>
      <c r="I468" s="63">
        <v>310</v>
      </c>
      <c r="J468" s="63">
        <v>9</v>
      </c>
      <c r="K468" s="63" t="s">
        <v>323</v>
      </c>
      <c r="L468" s="63">
        <v>19</v>
      </c>
    </row>
    <row r="469" spans="1:12">
      <c r="A469" s="65">
        <v>6</v>
      </c>
      <c r="B469" s="63" t="s">
        <v>353</v>
      </c>
      <c r="C469" s="63">
        <v>14</v>
      </c>
      <c r="D469" s="63">
        <v>4</v>
      </c>
      <c r="E469" s="63">
        <v>1</v>
      </c>
      <c r="F469" s="63">
        <v>9</v>
      </c>
      <c r="G469" s="63">
        <v>319</v>
      </c>
      <c r="H469" s="63" t="s">
        <v>323</v>
      </c>
      <c r="I469" s="63">
        <v>340</v>
      </c>
      <c r="J469" s="63">
        <v>9</v>
      </c>
      <c r="K469" s="63" t="s">
        <v>323</v>
      </c>
      <c r="L469" s="63">
        <v>19</v>
      </c>
    </row>
    <row r="470" spans="1:12">
      <c r="A470" s="63">
        <v>7</v>
      </c>
      <c r="B470" s="63" t="s">
        <v>491</v>
      </c>
      <c r="C470" s="66">
        <v>14</v>
      </c>
      <c r="D470" s="66">
        <v>4</v>
      </c>
      <c r="E470" s="66">
        <v>0</v>
      </c>
      <c r="F470" s="66">
        <v>10</v>
      </c>
      <c r="G470" s="63">
        <v>303</v>
      </c>
      <c r="H470" s="67" t="s">
        <v>323</v>
      </c>
      <c r="I470" s="63">
        <v>375</v>
      </c>
      <c r="J470" s="63">
        <v>8</v>
      </c>
      <c r="K470" s="67" t="s">
        <v>323</v>
      </c>
      <c r="L470" s="63">
        <v>20</v>
      </c>
    </row>
    <row r="471" spans="1:12">
      <c r="A471" s="63">
        <v>8</v>
      </c>
      <c r="B471" s="63" t="s">
        <v>851</v>
      </c>
      <c r="C471" s="63">
        <v>14</v>
      </c>
      <c r="D471" s="63">
        <v>2</v>
      </c>
      <c r="E471" s="63">
        <v>0</v>
      </c>
      <c r="F471" s="63">
        <v>12</v>
      </c>
      <c r="G471" s="63">
        <v>274</v>
      </c>
      <c r="H471" s="63" t="s">
        <v>323</v>
      </c>
      <c r="I471" s="63">
        <v>445</v>
      </c>
      <c r="J471" s="63">
        <v>4</v>
      </c>
      <c r="K471" s="63" t="s">
        <v>323</v>
      </c>
      <c r="L471" s="63">
        <v>24</v>
      </c>
    </row>
    <row r="472" spans="1:12">
      <c r="A472" s="65"/>
    </row>
    <row r="473" spans="1:12">
      <c r="A473" s="63" t="s">
        <v>643</v>
      </c>
      <c r="C473" s="66"/>
      <c r="D473" s="66"/>
      <c r="E473" s="66"/>
      <c r="F473" s="66"/>
      <c r="H473" s="67"/>
      <c r="K473" s="67"/>
    </row>
    <row r="474" spans="1:12">
      <c r="C474" s="63" t="s">
        <v>316</v>
      </c>
      <c r="D474" s="63" t="s">
        <v>317</v>
      </c>
      <c r="E474" s="63" t="s">
        <v>318</v>
      </c>
      <c r="F474" s="63" t="s">
        <v>319</v>
      </c>
      <c r="H474" s="63" t="s">
        <v>320</v>
      </c>
      <c r="K474" s="63" t="s">
        <v>321</v>
      </c>
    </row>
    <row r="475" spans="1:12">
      <c r="A475" s="65">
        <v>1</v>
      </c>
      <c r="B475" s="63" t="s">
        <v>843</v>
      </c>
      <c r="C475" s="63">
        <v>14</v>
      </c>
      <c r="D475" s="63">
        <v>11</v>
      </c>
      <c r="E475" s="63">
        <v>1</v>
      </c>
      <c r="F475" s="63">
        <v>2</v>
      </c>
      <c r="G475" s="63">
        <v>359</v>
      </c>
      <c r="H475" s="63" t="s">
        <v>323</v>
      </c>
      <c r="I475" s="63">
        <v>264</v>
      </c>
      <c r="J475" s="63">
        <v>23</v>
      </c>
      <c r="K475" s="63" t="s">
        <v>323</v>
      </c>
      <c r="L475" s="63">
        <v>5</v>
      </c>
    </row>
    <row r="476" spans="1:12">
      <c r="A476" s="63">
        <v>2</v>
      </c>
      <c r="B476" s="63" t="s">
        <v>393</v>
      </c>
      <c r="C476" s="66">
        <v>14</v>
      </c>
      <c r="D476" s="66">
        <v>10</v>
      </c>
      <c r="E476" s="66">
        <v>1</v>
      </c>
      <c r="F476" s="66">
        <v>3</v>
      </c>
      <c r="G476" s="63">
        <v>399</v>
      </c>
      <c r="H476" s="67" t="s">
        <v>323</v>
      </c>
      <c r="I476" s="63">
        <v>306</v>
      </c>
      <c r="J476" s="63">
        <v>21</v>
      </c>
      <c r="K476" s="67" t="s">
        <v>323</v>
      </c>
      <c r="L476" s="63">
        <v>7</v>
      </c>
    </row>
    <row r="477" spans="1:12">
      <c r="A477" s="63">
        <v>3</v>
      </c>
      <c r="B477" s="63" t="s">
        <v>900</v>
      </c>
      <c r="C477" s="63">
        <v>14</v>
      </c>
      <c r="D477" s="63">
        <v>8</v>
      </c>
      <c r="E477" s="63">
        <v>2</v>
      </c>
      <c r="F477" s="63">
        <v>4</v>
      </c>
      <c r="G477" s="63">
        <v>323</v>
      </c>
      <c r="H477" s="63" t="s">
        <v>323</v>
      </c>
      <c r="I477" s="63">
        <v>294</v>
      </c>
      <c r="J477" s="63">
        <v>18</v>
      </c>
      <c r="K477" s="63" t="s">
        <v>323</v>
      </c>
      <c r="L477" s="63">
        <v>10</v>
      </c>
    </row>
    <row r="478" spans="1:12">
      <c r="A478" s="65">
        <v>4</v>
      </c>
      <c r="B478" s="63" t="s">
        <v>848</v>
      </c>
      <c r="C478" s="63">
        <v>14</v>
      </c>
      <c r="D478" s="63">
        <v>7</v>
      </c>
      <c r="E478" s="63">
        <v>2</v>
      </c>
      <c r="F478" s="63">
        <v>5</v>
      </c>
      <c r="G478" s="63">
        <v>340</v>
      </c>
      <c r="H478" s="63" t="s">
        <v>323</v>
      </c>
      <c r="I478" s="63">
        <v>337</v>
      </c>
      <c r="J478" s="63">
        <v>16</v>
      </c>
      <c r="K478" s="63" t="s">
        <v>323</v>
      </c>
      <c r="L478" s="63">
        <v>12</v>
      </c>
    </row>
    <row r="479" spans="1:12">
      <c r="A479" s="63">
        <v>5</v>
      </c>
      <c r="B479" s="63" t="s">
        <v>838</v>
      </c>
      <c r="C479" s="66">
        <v>14</v>
      </c>
      <c r="D479" s="66">
        <v>7</v>
      </c>
      <c r="E479" s="66">
        <v>0</v>
      </c>
      <c r="F479" s="66">
        <v>7</v>
      </c>
      <c r="G479" s="63">
        <v>324</v>
      </c>
      <c r="H479" s="67" t="s">
        <v>323</v>
      </c>
      <c r="I479" s="63">
        <v>303</v>
      </c>
      <c r="J479" s="63">
        <v>14</v>
      </c>
      <c r="K479" s="67" t="s">
        <v>323</v>
      </c>
      <c r="L479" s="63">
        <v>14</v>
      </c>
    </row>
    <row r="480" spans="1:12">
      <c r="A480" s="63">
        <v>6</v>
      </c>
      <c r="B480" s="63" t="s">
        <v>472</v>
      </c>
      <c r="C480" s="63">
        <v>14</v>
      </c>
      <c r="D480" s="63">
        <v>6</v>
      </c>
      <c r="E480" s="63">
        <v>1</v>
      </c>
      <c r="F480" s="63">
        <v>7</v>
      </c>
      <c r="G480" s="63">
        <v>361</v>
      </c>
      <c r="H480" s="63" t="s">
        <v>323</v>
      </c>
      <c r="I480" s="63">
        <v>384</v>
      </c>
      <c r="J480" s="63">
        <v>13</v>
      </c>
      <c r="K480" s="63" t="s">
        <v>323</v>
      </c>
      <c r="L480" s="63">
        <v>15</v>
      </c>
    </row>
    <row r="481" spans="1:12">
      <c r="A481" s="65">
        <v>7</v>
      </c>
      <c r="B481" s="63" t="s">
        <v>359</v>
      </c>
      <c r="C481" s="63">
        <v>14</v>
      </c>
      <c r="D481" s="63">
        <v>2</v>
      </c>
      <c r="E481" s="63">
        <v>1</v>
      </c>
      <c r="F481" s="63">
        <v>11</v>
      </c>
      <c r="G481" s="63">
        <v>247</v>
      </c>
      <c r="H481" s="63" t="s">
        <v>323</v>
      </c>
      <c r="I481" s="63">
        <v>334</v>
      </c>
      <c r="J481" s="63">
        <v>5</v>
      </c>
      <c r="K481" s="63" t="s">
        <v>323</v>
      </c>
      <c r="L481" s="63">
        <v>23</v>
      </c>
    </row>
    <row r="482" spans="1:12">
      <c r="A482" s="63">
        <v>8</v>
      </c>
      <c r="B482" s="63" t="s">
        <v>849</v>
      </c>
      <c r="C482" s="66">
        <v>14</v>
      </c>
      <c r="D482" s="66">
        <v>1</v>
      </c>
      <c r="E482" s="66">
        <v>0</v>
      </c>
      <c r="F482" s="66">
        <v>13</v>
      </c>
      <c r="G482" s="63">
        <v>239</v>
      </c>
      <c r="H482" s="67" t="s">
        <v>323</v>
      </c>
      <c r="I482" s="63">
        <v>370</v>
      </c>
      <c r="J482" s="63">
        <v>2</v>
      </c>
      <c r="K482" s="67" t="s">
        <v>323</v>
      </c>
      <c r="L482" s="63">
        <v>26</v>
      </c>
    </row>
    <row r="484" spans="1:12">
      <c r="A484" s="65" t="s">
        <v>644</v>
      </c>
    </row>
    <row r="485" spans="1:12">
      <c r="C485" s="66" t="s">
        <v>316</v>
      </c>
      <c r="D485" s="66" t="s">
        <v>317</v>
      </c>
      <c r="E485" s="66" t="s">
        <v>318</v>
      </c>
      <c r="F485" s="66" t="s">
        <v>319</v>
      </c>
      <c r="H485" s="67" t="s">
        <v>320</v>
      </c>
      <c r="K485" s="67" t="s">
        <v>321</v>
      </c>
    </row>
    <row r="486" spans="1:12">
      <c r="A486" s="63">
        <v>1</v>
      </c>
      <c r="B486" s="63" t="s">
        <v>420</v>
      </c>
      <c r="C486" s="63">
        <v>14</v>
      </c>
      <c r="D486" s="63">
        <v>13</v>
      </c>
      <c r="E486" s="63">
        <v>0</v>
      </c>
      <c r="F486" s="63">
        <v>1</v>
      </c>
      <c r="G486" s="63">
        <v>378</v>
      </c>
      <c r="H486" s="63" t="s">
        <v>323</v>
      </c>
      <c r="I486" s="63">
        <v>222</v>
      </c>
      <c r="J486" s="63">
        <v>26</v>
      </c>
      <c r="K486" s="63" t="s">
        <v>323</v>
      </c>
      <c r="L486" s="63">
        <v>2</v>
      </c>
    </row>
    <row r="487" spans="1:12">
      <c r="A487" s="65">
        <v>2</v>
      </c>
      <c r="B487" s="63" t="s">
        <v>442</v>
      </c>
      <c r="C487" s="63">
        <v>14</v>
      </c>
      <c r="D487" s="63">
        <v>12</v>
      </c>
      <c r="E487" s="63">
        <v>0</v>
      </c>
      <c r="F487" s="63">
        <v>2</v>
      </c>
      <c r="G487" s="63">
        <v>286</v>
      </c>
      <c r="H487" s="63" t="s">
        <v>323</v>
      </c>
      <c r="I487" s="63">
        <v>191</v>
      </c>
      <c r="J487" s="63">
        <v>24</v>
      </c>
      <c r="K487" s="63" t="s">
        <v>323</v>
      </c>
      <c r="L487" s="63">
        <v>4</v>
      </c>
    </row>
    <row r="488" spans="1:12">
      <c r="A488" s="63">
        <v>3</v>
      </c>
      <c r="B488" s="63" t="s">
        <v>853</v>
      </c>
      <c r="C488" s="66">
        <v>14</v>
      </c>
      <c r="D488" s="66">
        <v>7</v>
      </c>
      <c r="E488" s="66">
        <v>1</v>
      </c>
      <c r="F488" s="66">
        <v>6</v>
      </c>
      <c r="G488" s="63">
        <v>263</v>
      </c>
      <c r="H488" s="67" t="s">
        <v>323</v>
      </c>
      <c r="I488" s="63">
        <v>268</v>
      </c>
      <c r="J488" s="63">
        <v>15</v>
      </c>
      <c r="K488" s="67" t="s">
        <v>323</v>
      </c>
      <c r="L488" s="63">
        <v>13</v>
      </c>
    </row>
    <row r="489" spans="1:12">
      <c r="A489" s="63">
        <v>4</v>
      </c>
      <c r="B489" s="63" t="s">
        <v>440</v>
      </c>
      <c r="C489" s="63">
        <v>14</v>
      </c>
      <c r="D489" s="63">
        <v>7</v>
      </c>
      <c r="E489" s="63">
        <v>1</v>
      </c>
      <c r="F489" s="63">
        <v>6</v>
      </c>
      <c r="G489" s="63">
        <v>304</v>
      </c>
      <c r="H489" s="63" t="s">
        <v>323</v>
      </c>
      <c r="I489" s="63">
        <v>247</v>
      </c>
      <c r="J489" s="63">
        <v>15</v>
      </c>
      <c r="K489" s="63" t="s">
        <v>323</v>
      </c>
      <c r="L489" s="63">
        <v>13</v>
      </c>
    </row>
    <row r="490" spans="1:12">
      <c r="A490" s="65">
        <v>5</v>
      </c>
      <c r="B490" s="63" t="s">
        <v>854</v>
      </c>
      <c r="C490" s="63">
        <v>14</v>
      </c>
      <c r="D490" s="63">
        <v>7</v>
      </c>
      <c r="E490" s="63">
        <v>0</v>
      </c>
      <c r="F490" s="63">
        <v>7</v>
      </c>
      <c r="G490" s="63">
        <v>343</v>
      </c>
      <c r="H490" s="63" t="s">
        <v>323</v>
      </c>
      <c r="I490" s="63">
        <v>353</v>
      </c>
      <c r="J490" s="63">
        <v>14</v>
      </c>
      <c r="K490" s="63" t="s">
        <v>323</v>
      </c>
      <c r="L490" s="63">
        <v>14</v>
      </c>
    </row>
    <row r="491" spans="1:12">
      <c r="A491" s="63">
        <v>6</v>
      </c>
      <c r="B491" s="63" t="s">
        <v>902</v>
      </c>
      <c r="C491" s="66">
        <v>14</v>
      </c>
      <c r="D491" s="66">
        <v>4</v>
      </c>
      <c r="E491" s="66">
        <v>0</v>
      </c>
      <c r="F491" s="66">
        <v>10</v>
      </c>
      <c r="G491" s="63">
        <v>277</v>
      </c>
      <c r="H491" s="67" t="s">
        <v>323</v>
      </c>
      <c r="I491" s="63">
        <v>304</v>
      </c>
      <c r="J491" s="63">
        <v>8</v>
      </c>
      <c r="K491" s="67" t="s">
        <v>323</v>
      </c>
      <c r="L491" s="63">
        <v>20</v>
      </c>
    </row>
    <row r="492" spans="1:12">
      <c r="A492" s="63">
        <v>7</v>
      </c>
      <c r="B492" s="63" t="s">
        <v>356</v>
      </c>
      <c r="C492" s="63">
        <v>14</v>
      </c>
      <c r="D492" s="63">
        <v>3</v>
      </c>
      <c r="E492" s="63">
        <v>1</v>
      </c>
      <c r="F492" s="63">
        <v>10</v>
      </c>
      <c r="G492" s="63">
        <v>260</v>
      </c>
      <c r="H492" s="63" t="s">
        <v>323</v>
      </c>
      <c r="I492" s="63">
        <v>363</v>
      </c>
      <c r="J492" s="63">
        <v>7</v>
      </c>
      <c r="K492" s="63" t="s">
        <v>323</v>
      </c>
      <c r="L492" s="63">
        <v>21</v>
      </c>
    </row>
    <row r="493" spans="1:12">
      <c r="A493" s="65">
        <v>8</v>
      </c>
      <c r="B493" s="63" t="s">
        <v>874</v>
      </c>
      <c r="C493" s="63">
        <v>14</v>
      </c>
      <c r="D493" s="63">
        <v>1</v>
      </c>
      <c r="E493" s="63">
        <v>1</v>
      </c>
      <c r="F493" s="63">
        <v>12</v>
      </c>
      <c r="G493" s="63">
        <v>244</v>
      </c>
      <c r="H493" s="63" t="s">
        <v>323</v>
      </c>
      <c r="I493" s="63">
        <v>407</v>
      </c>
      <c r="J493" s="63">
        <v>3</v>
      </c>
      <c r="K493" s="63" t="s">
        <v>323</v>
      </c>
      <c r="L493" s="63">
        <v>25</v>
      </c>
    </row>
    <row r="494" spans="1:12">
      <c r="C494" s="66"/>
      <c r="D494" s="66"/>
      <c r="E494" s="66"/>
      <c r="F494" s="66"/>
      <c r="H494" s="67"/>
      <c r="K494" s="67"/>
    </row>
    <row r="495" spans="1:12">
      <c r="A495" s="63" t="s">
        <v>646</v>
      </c>
    </row>
    <row r="496" spans="1:12">
      <c r="A496" s="65"/>
      <c r="C496" s="63" t="s">
        <v>316</v>
      </c>
      <c r="D496" s="63" t="s">
        <v>317</v>
      </c>
      <c r="E496" s="63" t="s">
        <v>318</v>
      </c>
      <c r="F496" s="63" t="s">
        <v>319</v>
      </c>
      <c r="H496" s="63" t="s">
        <v>320</v>
      </c>
      <c r="K496" s="63" t="s">
        <v>321</v>
      </c>
    </row>
    <row r="497" spans="1:12">
      <c r="A497" s="63">
        <v>1</v>
      </c>
      <c r="B497" s="63" t="s">
        <v>332</v>
      </c>
      <c r="C497" s="66">
        <v>14</v>
      </c>
      <c r="D497" s="66">
        <v>14</v>
      </c>
      <c r="E497" s="66">
        <v>0</v>
      </c>
      <c r="F497" s="66">
        <v>0</v>
      </c>
      <c r="G497" s="63">
        <v>386</v>
      </c>
      <c r="H497" s="67" t="s">
        <v>323</v>
      </c>
      <c r="I497" s="63">
        <v>209</v>
      </c>
      <c r="J497" s="63">
        <v>28</v>
      </c>
      <c r="K497" s="67" t="s">
        <v>323</v>
      </c>
      <c r="L497" s="63">
        <v>0</v>
      </c>
    </row>
    <row r="498" spans="1:12">
      <c r="A498" s="68">
        <v>2</v>
      </c>
      <c r="B498" s="63" t="s">
        <v>836</v>
      </c>
      <c r="C498" s="68">
        <v>14</v>
      </c>
      <c r="D498" s="68">
        <v>12</v>
      </c>
      <c r="E498" s="68">
        <v>0</v>
      </c>
      <c r="F498" s="68">
        <v>2</v>
      </c>
      <c r="G498" s="68">
        <v>362</v>
      </c>
      <c r="H498" s="63" t="s">
        <v>323</v>
      </c>
      <c r="I498" s="69">
        <v>302</v>
      </c>
      <c r="J498" s="68">
        <v>24</v>
      </c>
      <c r="K498" s="63" t="s">
        <v>323</v>
      </c>
      <c r="L498" s="69">
        <v>4</v>
      </c>
    </row>
    <row r="499" spans="1:12">
      <c r="A499" s="68">
        <v>3</v>
      </c>
      <c r="B499" s="63" t="s">
        <v>482</v>
      </c>
      <c r="C499" s="68">
        <v>14</v>
      </c>
      <c r="D499" s="68">
        <v>9</v>
      </c>
      <c r="E499" s="68">
        <v>0</v>
      </c>
      <c r="F499" s="68">
        <v>5</v>
      </c>
      <c r="G499" s="68">
        <v>366</v>
      </c>
      <c r="H499" s="63" t="s">
        <v>323</v>
      </c>
      <c r="I499" s="69">
        <v>283</v>
      </c>
      <c r="J499" s="68">
        <v>18</v>
      </c>
      <c r="K499" s="63" t="s">
        <v>323</v>
      </c>
      <c r="L499" s="69">
        <v>10</v>
      </c>
    </row>
    <row r="500" spans="1:12">
      <c r="A500" s="68">
        <v>4</v>
      </c>
      <c r="B500" s="63" t="s">
        <v>491</v>
      </c>
      <c r="C500" s="68">
        <v>14</v>
      </c>
      <c r="D500" s="68">
        <v>7</v>
      </c>
      <c r="E500" s="68">
        <v>0</v>
      </c>
      <c r="F500" s="68">
        <v>7</v>
      </c>
      <c r="G500" s="68">
        <v>308</v>
      </c>
      <c r="H500" s="63" t="s">
        <v>323</v>
      </c>
      <c r="I500" s="69">
        <v>317</v>
      </c>
      <c r="J500" s="68">
        <v>14</v>
      </c>
      <c r="K500" s="63" t="s">
        <v>323</v>
      </c>
      <c r="L500" s="69">
        <v>14</v>
      </c>
    </row>
    <row r="501" spans="1:12">
      <c r="A501" s="68">
        <v>5</v>
      </c>
      <c r="B501" s="63" t="s">
        <v>447</v>
      </c>
      <c r="C501" s="68">
        <v>14</v>
      </c>
      <c r="D501" s="68">
        <v>6</v>
      </c>
      <c r="E501" s="68">
        <v>0</v>
      </c>
      <c r="F501" s="68">
        <v>8</v>
      </c>
      <c r="G501" s="68">
        <v>288</v>
      </c>
      <c r="H501" s="63" t="s">
        <v>323</v>
      </c>
      <c r="I501" s="69">
        <v>301</v>
      </c>
      <c r="J501" s="68">
        <v>12</v>
      </c>
      <c r="K501" s="63" t="s">
        <v>323</v>
      </c>
      <c r="L501" s="69">
        <v>16</v>
      </c>
    </row>
    <row r="502" spans="1:12">
      <c r="A502" s="68">
        <v>6</v>
      </c>
      <c r="B502" s="63" t="s">
        <v>387</v>
      </c>
      <c r="C502" s="68">
        <v>14</v>
      </c>
      <c r="D502" s="68">
        <v>4</v>
      </c>
      <c r="E502" s="68">
        <v>0</v>
      </c>
      <c r="F502" s="68">
        <v>10</v>
      </c>
      <c r="G502" s="68">
        <v>299</v>
      </c>
      <c r="H502" s="63" t="s">
        <v>323</v>
      </c>
      <c r="I502" s="69">
        <v>388</v>
      </c>
      <c r="J502" s="68">
        <v>8</v>
      </c>
      <c r="K502" s="63" t="s">
        <v>323</v>
      </c>
      <c r="L502" s="69">
        <v>20</v>
      </c>
    </row>
    <row r="503" spans="1:12">
      <c r="A503" s="68">
        <v>7</v>
      </c>
      <c r="B503" s="63" t="s">
        <v>843</v>
      </c>
      <c r="C503" s="68">
        <v>14</v>
      </c>
      <c r="D503" s="68">
        <v>2</v>
      </c>
      <c r="E503" s="68">
        <v>1</v>
      </c>
      <c r="F503" s="68">
        <v>11</v>
      </c>
      <c r="G503" s="68">
        <v>264</v>
      </c>
      <c r="H503" s="63" t="s">
        <v>323</v>
      </c>
      <c r="I503" s="69">
        <v>372</v>
      </c>
      <c r="J503" s="68">
        <v>5</v>
      </c>
      <c r="K503" s="63" t="s">
        <v>323</v>
      </c>
      <c r="L503" s="69">
        <v>23</v>
      </c>
    </row>
    <row r="504" spans="1:12">
      <c r="A504" s="68">
        <v>8</v>
      </c>
      <c r="B504" s="63" t="s">
        <v>440</v>
      </c>
      <c r="C504" s="68">
        <v>14</v>
      </c>
      <c r="D504" s="68">
        <v>1</v>
      </c>
      <c r="E504" s="68">
        <v>1</v>
      </c>
      <c r="F504" s="68">
        <v>12</v>
      </c>
      <c r="G504" s="68">
        <v>237</v>
      </c>
      <c r="H504" s="63" t="s">
        <v>323</v>
      </c>
      <c r="I504" s="69">
        <v>338</v>
      </c>
      <c r="J504" s="68">
        <v>3</v>
      </c>
      <c r="K504" s="63" t="s">
        <v>323</v>
      </c>
      <c r="L504" s="69">
        <v>25</v>
      </c>
    </row>
    <row r="506" spans="1:12">
      <c r="A506" s="65" t="s">
        <v>647</v>
      </c>
    </row>
    <row r="507" spans="1:12">
      <c r="C507" s="66" t="s">
        <v>316</v>
      </c>
      <c r="D507" s="66" t="s">
        <v>317</v>
      </c>
      <c r="E507" s="66" t="s">
        <v>318</v>
      </c>
      <c r="F507" s="66" t="s">
        <v>319</v>
      </c>
      <c r="H507" s="67" t="s">
        <v>320</v>
      </c>
      <c r="K507" s="67" t="s">
        <v>321</v>
      </c>
    </row>
    <row r="508" spans="1:12">
      <c r="A508" s="68">
        <v>1</v>
      </c>
      <c r="B508" s="63" t="s">
        <v>495</v>
      </c>
      <c r="C508" s="68">
        <v>14</v>
      </c>
      <c r="D508" s="68">
        <v>13</v>
      </c>
      <c r="E508" s="68">
        <v>0</v>
      </c>
      <c r="F508" s="68">
        <v>1</v>
      </c>
      <c r="G508" s="68">
        <v>372</v>
      </c>
      <c r="H508" s="63" t="s">
        <v>323</v>
      </c>
      <c r="I508" s="69">
        <v>227</v>
      </c>
      <c r="J508" s="68">
        <v>26</v>
      </c>
      <c r="K508" s="63" t="s">
        <v>323</v>
      </c>
      <c r="L508" s="69">
        <v>2</v>
      </c>
    </row>
    <row r="509" spans="1:12">
      <c r="A509" s="68">
        <v>2</v>
      </c>
      <c r="B509" s="63" t="s">
        <v>848</v>
      </c>
      <c r="C509" s="68">
        <v>14</v>
      </c>
      <c r="D509" s="68">
        <v>12</v>
      </c>
      <c r="E509" s="68">
        <v>1</v>
      </c>
      <c r="F509" s="68">
        <v>1</v>
      </c>
      <c r="G509" s="68">
        <v>361</v>
      </c>
      <c r="H509" s="63" t="s">
        <v>323</v>
      </c>
      <c r="I509" s="69">
        <v>241</v>
      </c>
      <c r="J509" s="68">
        <v>25</v>
      </c>
      <c r="K509" s="63" t="s">
        <v>323</v>
      </c>
      <c r="L509" s="69">
        <v>3</v>
      </c>
    </row>
    <row r="510" spans="1:12">
      <c r="A510" s="68">
        <v>3</v>
      </c>
      <c r="B510" s="63" t="s">
        <v>353</v>
      </c>
      <c r="C510" s="68">
        <v>14</v>
      </c>
      <c r="D510" s="68">
        <v>10</v>
      </c>
      <c r="E510" s="68">
        <v>0</v>
      </c>
      <c r="F510" s="68">
        <v>4</v>
      </c>
      <c r="G510" s="68">
        <v>356</v>
      </c>
      <c r="H510" s="63" t="s">
        <v>323</v>
      </c>
      <c r="I510" s="69">
        <v>247</v>
      </c>
      <c r="J510" s="68">
        <v>20</v>
      </c>
      <c r="K510" s="63" t="s">
        <v>323</v>
      </c>
      <c r="L510" s="69">
        <v>8</v>
      </c>
    </row>
    <row r="511" spans="1:12">
      <c r="A511" s="68">
        <v>4</v>
      </c>
      <c r="B511" s="63" t="s">
        <v>516</v>
      </c>
      <c r="C511" s="68">
        <v>14</v>
      </c>
      <c r="D511" s="68">
        <v>6</v>
      </c>
      <c r="E511" s="68">
        <v>0</v>
      </c>
      <c r="F511" s="68">
        <v>8</v>
      </c>
      <c r="G511" s="68">
        <v>228</v>
      </c>
      <c r="H511" s="63" t="s">
        <v>323</v>
      </c>
      <c r="I511" s="69">
        <v>266</v>
      </c>
      <c r="J511" s="68">
        <v>12</v>
      </c>
      <c r="K511" s="63" t="s">
        <v>323</v>
      </c>
      <c r="L511" s="69">
        <v>16</v>
      </c>
    </row>
    <row r="512" spans="1:12">
      <c r="A512" s="68">
        <v>5</v>
      </c>
      <c r="B512" s="63" t="s">
        <v>393</v>
      </c>
      <c r="C512" s="68">
        <v>14</v>
      </c>
      <c r="D512" s="68">
        <v>5</v>
      </c>
      <c r="E512" s="68">
        <v>1</v>
      </c>
      <c r="F512" s="68">
        <v>8</v>
      </c>
      <c r="G512" s="68">
        <v>241</v>
      </c>
      <c r="H512" s="63" t="s">
        <v>323</v>
      </c>
      <c r="I512" s="69">
        <v>268</v>
      </c>
      <c r="J512" s="68">
        <v>11</v>
      </c>
      <c r="K512" s="63" t="s">
        <v>323</v>
      </c>
      <c r="L512" s="69">
        <v>17</v>
      </c>
    </row>
    <row r="513" spans="1:12">
      <c r="A513" s="68">
        <v>6</v>
      </c>
      <c r="B513" s="63" t="s">
        <v>838</v>
      </c>
      <c r="C513" s="68">
        <v>14</v>
      </c>
      <c r="D513" s="68">
        <v>4</v>
      </c>
      <c r="E513" s="68">
        <v>0</v>
      </c>
      <c r="F513" s="68">
        <v>10</v>
      </c>
      <c r="G513" s="68">
        <v>227</v>
      </c>
      <c r="H513" s="63" t="s">
        <v>323</v>
      </c>
      <c r="I513" s="69">
        <v>338</v>
      </c>
      <c r="J513" s="68">
        <v>8</v>
      </c>
      <c r="K513" s="63" t="s">
        <v>323</v>
      </c>
      <c r="L513" s="69">
        <v>20</v>
      </c>
    </row>
    <row r="514" spans="1:12">
      <c r="A514" s="63">
        <v>7</v>
      </c>
      <c r="B514" s="63" t="s">
        <v>472</v>
      </c>
      <c r="C514" s="63">
        <v>14</v>
      </c>
      <c r="D514" s="63">
        <v>3</v>
      </c>
      <c r="E514" s="63">
        <v>1</v>
      </c>
      <c r="F514" s="63">
        <v>10</v>
      </c>
      <c r="G514" s="63">
        <v>184</v>
      </c>
      <c r="H514" s="63" t="s">
        <v>323</v>
      </c>
      <c r="I514" s="63">
        <v>273</v>
      </c>
      <c r="J514" s="63">
        <v>7</v>
      </c>
      <c r="K514" s="63" t="s">
        <v>323</v>
      </c>
      <c r="L514" s="63">
        <v>21</v>
      </c>
    </row>
    <row r="515" spans="1:12">
      <c r="A515" s="65">
        <v>8</v>
      </c>
      <c r="B515" s="63" t="s">
        <v>356</v>
      </c>
      <c r="C515" s="63">
        <v>14</v>
      </c>
      <c r="D515" s="63">
        <v>1</v>
      </c>
      <c r="E515" s="63">
        <v>1</v>
      </c>
      <c r="F515" s="63">
        <v>12</v>
      </c>
      <c r="G515" s="63">
        <v>190</v>
      </c>
      <c r="H515" s="63" t="s">
        <v>323</v>
      </c>
      <c r="I515" s="63">
        <v>299</v>
      </c>
      <c r="J515" s="63">
        <v>3</v>
      </c>
      <c r="K515" s="63" t="s">
        <v>323</v>
      </c>
      <c r="L515" s="63">
        <v>25</v>
      </c>
    </row>
    <row r="516" spans="1:12">
      <c r="C516" s="66"/>
      <c r="D516" s="66"/>
      <c r="E516" s="66"/>
      <c r="F516" s="66"/>
      <c r="H516" s="67"/>
      <c r="K516" s="67"/>
    </row>
    <row r="517" spans="1:12">
      <c r="A517" s="68" t="s">
        <v>725</v>
      </c>
      <c r="C517" s="68"/>
      <c r="D517" s="68"/>
      <c r="E517" s="68"/>
      <c r="F517" s="68"/>
      <c r="G517" s="68"/>
      <c r="I517" s="69"/>
      <c r="J517" s="68"/>
      <c r="L517" s="69"/>
    </row>
    <row r="518" spans="1:12">
      <c r="A518" s="68"/>
      <c r="C518" s="68" t="s">
        <v>316</v>
      </c>
      <c r="D518" s="68" t="s">
        <v>317</v>
      </c>
      <c r="E518" s="68" t="s">
        <v>318</v>
      </c>
      <c r="F518" s="68" t="s">
        <v>319</v>
      </c>
      <c r="G518" s="68"/>
      <c r="H518" s="63" t="s">
        <v>320</v>
      </c>
      <c r="I518" s="69"/>
      <c r="J518" s="68"/>
      <c r="K518" s="63" t="s">
        <v>321</v>
      </c>
      <c r="L518" s="69"/>
    </row>
    <row r="519" spans="1:12">
      <c r="A519" s="68">
        <v>1</v>
      </c>
      <c r="B519" s="63" t="s">
        <v>853</v>
      </c>
      <c r="C519" s="68">
        <v>16</v>
      </c>
      <c r="D519" s="68">
        <v>14</v>
      </c>
      <c r="E519" s="68">
        <v>0</v>
      </c>
      <c r="F519" s="68">
        <v>2</v>
      </c>
      <c r="G519" s="68">
        <v>378</v>
      </c>
      <c r="H519" s="63" t="s">
        <v>323</v>
      </c>
      <c r="I519" s="69">
        <v>218</v>
      </c>
      <c r="J519" s="68">
        <v>28</v>
      </c>
      <c r="K519" s="63" t="s">
        <v>323</v>
      </c>
      <c r="L519" s="69">
        <v>4</v>
      </c>
    </row>
    <row r="520" spans="1:12">
      <c r="A520" s="68">
        <v>2</v>
      </c>
      <c r="B520" s="63" t="s">
        <v>442</v>
      </c>
      <c r="C520" s="68">
        <v>16</v>
      </c>
      <c r="D520" s="68">
        <v>13</v>
      </c>
      <c r="E520" s="68">
        <v>1</v>
      </c>
      <c r="F520" s="68">
        <v>2</v>
      </c>
      <c r="G520" s="68">
        <v>378</v>
      </c>
      <c r="H520" s="63" t="s">
        <v>323</v>
      </c>
      <c r="I520" s="69">
        <v>244</v>
      </c>
      <c r="J520" s="68">
        <v>27</v>
      </c>
      <c r="K520" s="63" t="s">
        <v>323</v>
      </c>
      <c r="L520" s="69">
        <v>5</v>
      </c>
    </row>
    <row r="521" spans="1:12">
      <c r="A521" s="68">
        <v>3</v>
      </c>
      <c r="B521" s="63" t="s">
        <v>322</v>
      </c>
      <c r="C521" s="68">
        <v>16</v>
      </c>
      <c r="D521" s="68">
        <v>11</v>
      </c>
      <c r="E521" s="68">
        <v>2</v>
      </c>
      <c r="F521" s="68">
        <v>3</v>
      </c>
      <c r="G521" s="68">
        <v>418</v>
      </c>
      <c r="H521" s="63" t="s">
        <v>323</v>
      </c>
      <c r="I521" s="69">
        <v>300</v>
      </c>
      <c r="J521" s="68">
        <v>24</v>
      </c>
      <c r="K521" s="63" t="s">
        <v>323</v>
      </c>
      <c r="L521" s="69">
        <v>8</v>
      </c>
    </row>
    <row r="522" spans="1:12">
      <c r="A522" s="68">
        <v>4</v>
      </c>
      <c r="B522" s="63" t="s">
        <v>902</v>
      </c>
      <c r="C522" s="68">
        <v>16</v>
      </c>
      <c r="D522" s="68">
        <v>8</v>
      </c>
      <c r="E522" s="68">
        <v>2</v>
      </c>
      <c r="F522" s="68">
        <v>6</v>
      </c>
      <c r="G522" s="68">
        <v>304</v>
      </c>
      <c r="H522" s="63" t="s">
        <v>323</v>
      </c>
      <c r="I522" s="69">
        <v>264</v>
      </c>
      <c r="J522" s="68">
        <v>18</v>
      </c>
      <c r="K522" s="63" t="s">
        <v>323</v>
      </c>
      <c r="L522" s="69">
        <v>14</v>
      </c>
    </row>
    <row r="523" spans="1:12">
      <c r="A523" s="68">
        <v>5</v>
      </c>
      <c r="B523" s="63" t="s">
        <v>857</v>
      </c>
      <c r="C523" s="68">
        <v>16</v>
      </c>
      <c r="D523" s="68">
        <v>7</v>
      </c>
      <c r="E523" s="68">
        <v>1</v>
      </c>
      <c r="F523" s="68">
        <v>8</v>
      </c>
      <c r="G523" s="68">
        <v>275</v>
      </c>
      <c r="H523" s="63" t="s">
        <v>323</v>
      </c>
      <c r="I523" s="69">
        <v>275</v>
      </c>
      <c r="J523" s="68">
        <v>15</v>
      </c>
      <c r="K523" s="63" t="s">
        <v>323</v>
      </c>
      <c r="L523" s="69">
        <v>17</v>
      </c>
    </row>
    <row r="524" spans="1:12">
      <c r="A524" s="68">
        <v>6</v>
      </c>
      <c r="B524" s="63" t="s">
        <v>420</v>
      </c>
      <c r="C524" s="68">
        <v>16</v>
      </c>
      <c r="D524" s="68">
        <v>6</v>
      </c>
      <c r="E524" s="68">
        <v>2</v>
      </c>
      <c r="F524" s="68">
        <v>8</v>
      </c>
      <c r="G524" s="68">
        <v>268</v>
      </c>
      <c r="H524" s="63" t="s">
        <v>323</v>
      </c>
      <c r="I524" s="69">
        <v>262</v>
      </c>
      <c r="J524" s="68">
        <v>14</v>
      </c>
      <c r="K524" s="63" t="s">
        <v>323</v>
      </c>
      <c r="L524" s="69">
        <v>18</v>
      </c>
    </row>
    <row r="525" spans="1:12">
      <c r="A525" s="68">
        <v>7</v>
      </c>
      <c r="B525" s="63" t="s">
        <v>900</v>
      </c>
      <c r="C525" s="68">
        <v>16</v>
      </c>
      <c r="D525" s="68">
        <v>7</v>
      </c>
      <c r="E525" s="68">
        <v>0</v>
      </c>
      <c r="F525" s="68">
        <v>9</v>
      </c>
      <c r="G525" s="68">
        <v>312</v>
      </c>
      <c r="H525" s="63" t="s">
        <v>323</v>
      </c>
      <c r="I525" s="69">
        <v>351</v>
      </c>
      <c r="J525" s="68">
        <v>14</v>
      </c>
      <c r="K525" s="63" t="s">
        <v>323</v>
      </c>
      <c r="L525" s="69">
        <v>18</v>
      </c>
    </row>
    <row r="526" spans="1:12">
      <c r="A526" s="68">
        <v>8</v>
      </c>
      <c r="B526" s="63" t="s">
        <v>359</v>
      </c>
      <c r="C526" s="68">
        <v>16</v>
      </c>
      <c r="D526" s="68">
        <v>1</v>
      </c>
      <c r="E526" s="68">
        <v>0</v>
      </c>
      <c r="F526" s="68">
        <v>15</v>
      </c>
      <c r="G526" s="68">
        <v>257</v>
      </c>
      <c r="H526" s="63" t="s">
        <v>323</v>
      </c>
      <c r="I526" s="69">
        <v>391</v>
      </c>
      <c r="J526" s="68">
        <v>2</v>
      </c>
      <c r="K526" s="63" t="s">
        <v>323</v>
      </c>
      <c r="L526" s="69">
        <v>30</v>
      </c>
    </row>
    <row r="527" spans="1:12">
      <c r="A527" s="63">
        <v>9</v>
      </c>
      <c r="B527" s="63" t="s">
        <v>870</v>
      </c>
      <c r="C527" s="63">
        <v>16</v>
      </c>
      <c r="D527" s="63">
        <v>1</v>
      </c>
      <c r="E527" s="63">
        <v>0</v>
      </c>
      <c r="F527" s="63">
        <v>15</v>
      </c>
      <c r="G527" s="63">
        <v>140</v>
      </c>
      <c r="H527" s="63" t="s">
        <v>323</v>
      </c>
      <c r="I527" s="63">
        <v>425</v>
      </c>
      <c r="J527" s="63">
        <v>2</v>
      </c>
      <c r="K527" s="63" t="s">
        <v>323</v>
      </c>
      <c r="L527" s="63">
        <v>30</v>
      </c>
    </row>
    <row r="528" spans="1:12">
      <c r="A528" s="65"/>
    </row>
    <row r="529" spans="1:12">
      <c r="A529" s="63" t="s">
        <v>806</v>
      </c>
      <c r="C529" s="66"/>
      <c r="D529" s="66"/>
      <c r="E529" s="66"/>
      <c r="F529" s="66"/>
      <c r="H529" s="67"/>
      <c r="K529" s="67"/>
    </row>
    <row r="530" spans="1:12">
      <c r="A530" s="68"/>
      <c r="C530" s="68" t="s">
        <v>316</v>
      </c>
      <c r="D530" s="68" t="s">
        <v>317</v>
      </c>
      <c r="E530" s="68" t="s">
        <v>318</v>
      </c>
      <c r="F530" s="68" t="s">
        <v>319</v>
      </c>
      <c r="G530" s="68"/>
      <c r="H530" s="63" t="s">
        <v>320</v>
      </c>
      <c r="I530" s="69"/>
      <c r="J530" s="68"/>
      <c r="K530" s="63" t="s">
        <v>321</v>
      </c>
      <c r="L530" s="69"/>
    </row>
    <row r="531" spans="1:12">
      <c r="A531" s="68">
        <v>1</v>
      </c>
      <c r="B531" s="63" t="s">
        <v>854</v>
      </c>
      <c r="C531" s="68">
        <v>16</v>
      </c>
      <c r="D531" s="68">
        <v>16</v>
      </c>
      <c r="E531" s="68">
        <v>0</v>
      </c>
      <c r="F531" s="68">
        <v>0</v>
      </c>
      <c r="G531" s="68">
        <v>390</v>
      </c>
      <c r="H531" s="63" t="s">
        <v>323</v>
      </c>
      <c r="I531" s="69">
        <v>156</v>
      </c>
      <c r="J531" s="68">
        <v>32</v>
      </c>
      <c r="K531" s="63" t="s">
        <v>323</v>
      </c>
      <c r="L531" s="69">
        <v>0</v>
      </c>
    </row>
    <row r="532" spans="1:12">
      <c r="A532" s="68">
        <v>2</v>
      </c>
      <c r="B532" s="63" t="s">
        <v>849</v>
      </c>
      <c r="C532" s="68">
        <v>16</v>
      </c>
      <c r="D532" s="68">
        <v>11</v>
      </c>
      <c r="E532" s="68">
        <v>0</v>
      </c>
      <c r="F532" s="68">
        <v>5</v>
      </c>
      <c r="G532" s="68">
        <v>238</v>
      </c>
      <c r="H532" s="63" t="s">
        <v>323</v>
      </c>
      <c r="I532" s="69">
        <v>192</v>
      </c>
      <c r="J532" s="68">
        <v>22</v>
      </c>
      <c r="K532" s="63" t="s">
        <v>323</v>
      </c>
      <c r="L532" s="69">
        <v>10</v>
      </c>
    </row>
    <row r="533" spans="1:12">
      <c r="A533" s="68">
        <v>3</v>
      </c>
      <c r="B533" s="63" t="s">
        <v>922</v>
      </c>
      <c r="C533" s="68">
        <v>16</v>
      </c>
      <c r="D533" s="68">
        <v>11</v>
      </c>
      <c r="E533" s="68">
        <v>0</v>
      </c>
      <c r="F533" s="68">
        <v>5</v>
      </c>
      <c r="G533" s="68">
        <v>273</v>
      </c>
      <c r="H533" s="63" t="s">
        <v>323</v>
      </c>
      <c r="I533" s="69">
        <v>225</v>
      </c>
      <c r="J533" s="68">
        <v>22</v>
      </c>
      <c r="K533" s="63" t="s">
        <v>323</v>
      </c>
      <c r="L533" s="69">
        <v>10</v>
      </c>
    </row>
    <row r="534" spans="1:12">
      <c r="A534" s="68">
        <v>4</v>
      </c>
      <c r="B534" s="63" t="s">
        <v>837</v>
      </c>
      <c r="C534" s="68">
        <v>16</v>
      </c>
      <c r="D534" s="68">
        <v>10</v>
      </c>
      <c r="E534" s="68">
        <v>0</v>
      </c>
      <c r="F534" s="68">
        <v>6</v>
      </c>
      <c r="G534" s="68">
        <v>230</v>
      </c>
      <c r="H534" s="63" t="s">
        <v>323</v>
      </c>
      <c r="I534" s="69">
        <v>152</v>
      </c>
      <c r="J534" s="68">
        <v>20</v>
      </c>
      <c r="K534" s="63" t="s">
        <v>323</v>
      </c>
      <c r="L534" s="69">
        <v>12</v>
      </c>
    </row>
    <row r="535" spans="1:12">
      <c r="A535" s="68">
        <v>5</v>
      </c>
      <c r="B535" s="63" t="s">
        <v>888</v>
      </c>
      <c r="C535" s="68">
        <v>16</v>
      </c>
      <c r="D535" s="68">
        <v>7</v>
      </c>
      <c r="E535" s="68">
        <v>1</v>
      </c>
      <c r="F535" s="68">
        <v>8</v>
      </c>
      <c r="G535" s="68">
        <v>167</v>
      </c>
      <c r="H535" s="63" t="s">
        <v>323</v>
      </c>
      <c r="I535" s="69">
        <v>213</v>
      </c>
      <c r="J535" s="68">
        <v>15</v>
      </c>
      <c r="K535" s="63" t="s">
        <v>323</v>
      </c>
      <c r="L535" s="69">
        <v>17</v>
      </c>
    </row>
    <row r="536" spans="1:12">
      <c r="A536" s="68">
        <v>6</v>
      </c>
      <c r="B536" s="63" t="s">
        <v>841</v>
      </c>
      <c r="C536" s="68">
        <v>16</v>
      </c>
      <c r="D536" s="68">
        <v>5</v>
      </c>
      <c r="E536" s="68">
        <v>0</v>
      </c>
      <c r="F536" s="68">
        <v>11</v>
      </c>
      <c r="G536" s="68">
        <v>142</v>
      </c>
      <c r="H536" s="63" t="s">
        <v>323</v>
      </c>
      <c r="I536" s="69">
        <v>254</v>
      </c>
      <c r="J536" s="68">
        <v>10</v>
      </c>
      <c r="K536" s="63" t="s">
        <v>323</v>
      </c>
      <c r="L536" s="69">
        <v>22</v>
      </c>
    </row>
    <row r="537" spans="1:12">
      <c r="A537" s="68">
        <v>7</v>
      </c>
      <c r="B537" s="63" t="s">
        <v>858</v>
      </c>
      <c r="C537" s="68">
        <v>16</v>
      </c>
      <c r="D537" s="68">
        <v>5</v>
      </c>
      <c r="E537" s="68">
        <v>0</v>
      </c>
      <c r="F537" s="68">
        <v>11</v>
      </c>
      <c r="G537" s="68">
        <v>181</v>
      </c>
      <c r="H537" s="63" t="s">
        <v>323</v>
      </c>
      <c r="I537" s="69">
        <v>269</v>
      </c>
      <c r="J537" s="68">
        <v>10</v>
      </c>
      <c r="K537" s="63" t="s">
        <v>323</v>
      </c>
      <c r="L537" s="69">
        <v>22</v>
      </c>
    </row>
    <row r="538" spans="1:12">
      <c r="A538" s="68">
        <v>8</v>
      </c>
      <c r="B538" s="63" t="s">
        <v>844</v>
      </c>
      <c r="C538" s="68">
        <v>16</v>
      </c>
      <c r="D538" s="68">
        <v>4</v>
      </c>
      <c r="E538" s="68">
        <v>1</v>
      </c>
      <c r="F538" s="68">
        <v>11</v>
      </c>
      <c r="G538" s="68">
        <v>158</v>
      </c>
      <c r="H538" s="63" t="s">
        <v>323</v>
      </c>
      <c r="I538" s="69">
        <v>230</v>
      </c>
      <c r="J538" s="68">
        <v>9</v>
      </c>
      <c r="K538" s="63" t="s">
        <v>323</v>
      </c>
      <c r="L538" s="69">
        <v>23</v>
      </c>
    </row>
    <row r="539" spans="1:12">
      <c r="A539" s="68">
        <v>9</v>
      </c>
      <c r="B539" s="63" t="s">
        <v>485</v>
      </c>
      <c r="C539" s="68">
        <v>16</v>
      </c>
      <c r="D539" s="68">
        <v>2</v>
      </c>
      <c r="E539" s="68">
        <v>0</v>
      </c>
      <c r="F539" s="68">
        <v>14</v>
      </c>
      <c r="G539" s="68">
        <v>194</v>
      </c>
      <c r="H539" s="63" t="s">
        <v>323</v>
      </c>
      <c r="I539" s="69">
        <v>282</v>
      </c>
      <c r="J539" s="68">
        <v>4</v>
      </c>
      <c r="K539" s="63" t="s">
        <v>323</v>
      </c>
      <c r="L539" s="69">
        <v>28</v>
      </c>
    </row>
    <row r="541" spans="1:12">
      <c r="A541" s="65" t="s">
        <v>939</v>
      </c>
    </row>
    <row r="542" spans="1:12">
      <c r="C542" s="66" t="s">
        <v>316</v>
      </c>
      <c r="D542" s="66" t="s">
        <v>317</v>
      </c>
      <c r="E542" s="66" t="s">
        <v>318</v>
      </c>
      <c r="F542" s="66" t="s">
        <v>319</v>
      </c>
      <c r="H542" s="67" t="s">
        <v>320</v>
      </c>
      <c r="K542" s="67" t="s">
        <v>321</v>
      </c>
    </row>
    <row r="543" spans="1:12">
      <c r="A543" s="68">
        <v>1</v>
      </c>
      <c r="B543" s="63" t="s">
        <v>838</v>
      </c>
      <c r="C543" s="68">
        <v>5</v>
      </c>
      <c r="D543" s="68">
        <v>4</v>
      </c>
      <c r="E543" s="68">
        <v>0</v>
      </c>
      <c r="F543" s="68">
        <v>1</v>
      </c>
      <c r="G543" s="68">
        <v>8</v>
      </c>
      <c r="H543" s="63" t="s">
        <v>323</v>
      </c>
      <c r="I543" s="69">
        <v>2</v>
      </c>
      <c r="J543" s="68">
        <v>8</v>
      </c>
      <c r="K543" s="63" t="s">
        <v>323</v>
      </c>
      <c r="L543" s="69">
        <v>2</v>
      </c>
    </row>
    <row r="544" spans="1:12">
      <c r="A544" s="68">
        <v>2</v>
      </c>
      <c r="B544" s="63" t="s">
        <v>836</v>
      </c>
      <c r="C544" s="68">
        <v>5</v>
      </c>
      <c r="D544" s="68">
        <v>4</v>
      </c>
      <c r="E544" s="68">
        <v>0</v>
      </c>
      <c r="F544" s="68">
        <v>1</v>
      </c>
      <c r="G544" s="68">
        <v>8</v>
      </c>
      <c r="H544" s="63" t="s">
        <v>323</v>
      </c>
      <c r="I544" s="69">
        <v>2</v>
      </c>
      <c r="J544" s="68">
        <v>8</v>
      </c>
      <c r="K544" s="63" t="s">
        <v>323</v>
      </c>
      <c r="L544" s="69">
        <v>2</v>
      </c>
    </row>
    <row r="545" spans="1:12">
      <c r="A545" s="68">
        <v>3</v>
      </c>
      <c r="B545" s="63" t="s">
        <v>440</v>
      </c>
      <c r="C545" s="68">
        <v>5</v>
      </c>
      <c r="D545" s="68">
        <v>3</v>
      </c>
      <c r="E545" s="68">
        <v>0</v>
      </c>
      <c r="F545" s="68">
        <v>2</v>
      </c>
      <c r="G545" s="68">
        <v>6</v>
      </c>
      <c r="H545" s="63" t="s">
        <v>323</v>
      </c>
      <c r="I545" s="69">
        <v>4</v>
      </c>
      <c r="J545" s="68">
        <v>6</v>
      </c>
      <c r="K545" s="63" t="s">
        <v>323</v>
      </c>
      <c r="L545" s="69">
        <v>4</v>
      </c>
    </row>
    <row r="546" spans="1:12">
      <c r="A546" s="68">
        <v>4</v>
      </c>
      <c r="B546" s="63" t="s">
        <v>491</v>
      </c>
      <c r="C546" s="68">
        <v>5</v>
      </c>
      <c r="D546" s="68">
        <v>3</v>
      </c>
      <c r="E546" s="68">
        <v>0</v>
      </c>
      <c r="F546" s="68">
        <v>2</v>
      </c>
      <c r="G546" s="68">
        <v>6</v>
      </c>
      <c r="H546" s="63" t="s">
        <v>323</v>
      </c>
      <c r="I546" s="69">
        <v>4</v>
      </c>
      <c r="J546" s="68">
        <v>6</v>
      </c>
      <c r="K546" s="63" t="s">
        <v>323</v>
      </c>
      <c r="L546" s="69">
        <v>4</v>
      </c>
    </row>
    <row r="547" spans="1:12">
      <c r="A547" s="68">
        <v>5</v>
      </c>
      <c r="B547" s="63" t="s">
        <v>843</v>
      </c>
      <c r="C547" s="68">
        <v>5</v>
      </c>
      <c r="D547" s="68">
        <v>1</v>
      </c>
      <c r="E547" s="68">
        <v>0</v>
      </c>
      <c r="F547" s="68">
        <v>4</v>
      </c>
      <c r="G547" s="68">
        <v>2</v>
      </c>
      <c r="H547" s="63" t="s">
        <v>323</v>
      </c>
      <c r="I547" s="69">
        <v>8</v>
      </c>
      <c r="J547" s="68">
        <v>2</v>
      </c>
      <c r="K547" s="63" t="s">
        <v>323</v>
      </c>
      <c r="L547" s="69">
        <v>8</v>
      </c>
    </row>
    <row r="548" spans="1:12">
      <c r="A548" s="68">
        <v>6</v>
      </c>
      <c r="B548" s="63" t="s">
        <v>387</v>
      </c>
      <c r="C548" s="68">
        <v>5</v>
      </c>
      <c r="D548" s="68">
        <v>0</v>
      </c>
      <c r="E548" s="68">
        <v>0</v>
      </c>
      <c r="F548" s="68">
        <v>5</v>
      </c>
      <c r="G548" s="68">
        <v>0</v>
      </c>
      <c r="H548" s="63" t="s">
        <v>323</v>
      </c>
      <c r="I548" s="69">
        <v>10</v>
      </c>
      <c r="J548" s="68">
        <v>0</v>
      </c>
      <c r="K548" s="63" t="s">
        <v>323</v>
      </c>
      <c r="L548" s="69">
        <v>10</v>
      </c>
    </row>
    <row r="549" spans="1:12">
      <c r="A549" s="68"/>
      <c r="C549" s="68"/>
      <c r="D549" s="68"/>
      <c r="E549" s="68"/>
      <c r="F549" s="68"/>
      <c r="G549" s="68"/>
      <c r="I549" s="69"/>
      <c r="J549" s="68"/>
      <c r="L549" s="69"/>
    </row>
    <row r="550" spans="1:12">
      <c r="A550" s="68" t="s">
        <v>940</v>
      </c>
      <c r="C550" s="68"/>
      <c r="D550" s="68"/>
      <c r="E550" s="68"/>
      <c r="F550" s="68"/>
      <c r="G550" s="68"/>
      <c r="I550" s="69"/>
      <c r="J550" s="68"/>
      <c r="L550" s="69"/>
    </row>
    <row r="551" spans="1:12">
      <c r="C551" s="63" t="s">
        <v>316</v>
      </c>
      <c r="D551" s="63" t="s">
        <v>317</v>
      </c>
      <c r="E551" s="63" t="s">
        <v>318</v>
      </c>
      <c r="F551" s="63" t="s">
        <v>319</v>
      </c>
      <c r="H551" s="63" t="s">
        <v>320</v>
      </c>
      <c r="K551" s="63" t="s">
        <v>321</v>
      </c>
    </row>
    <row r="552" spans="1:12">
      <c r="A552" s="65">
        <v>1</v>
      </c>
      <c r="B552" s="63" t="s">
        <v>838</v>
      </c>
      <c r="C552" s="63">
        <v>5</v>
      </c>
      <c r="D552" s="63">
        <v>5</v>
      </c>
      <c r="E552" s="63">
        <v>0</v>
      </c>
      <c r="F552" s="63">
        <v>0</v>
      </c>
      <c r="G552" s="63">
        <v>28</v>
      </c>
      <c r="H552" s="63" t="s">
        <v>323</v>
      </c>
      <c r="I552" s="63">
        <v>2</v>
      </c>
      <c r="J552" s="63">
        <v>10</v>
      </c>
      <c r="K552" s="63" t="s">
        <v>323</v>
      </c>
      <c r="L552" s="63">
        <v>0</v>
      </c>
    </row>
    <row r="553" spans="1:12">
      <c r="A553" s="63">
        <v>2</v>
      </c>
      <c r="B553" s="63" t="s">
        <v>491</v>
      </c>
      <c r="C553" s="66">
        <v>5</v>
      </c>
      <c r="D553" s="66">
        <v>4</v>
      </c>
      <c r="E553" s="66">
        <v>0</v>
      </c>
      <c r="F553" s="66">
        <v>1</v>
      </c>
      <c r="G553" s="63">
        <v>22</v>
      </c>
      <c r="H553" s="67" t="s">
        <v>323</v>
      </c>
      <c r="I553" s="63">
        <v>8</v>
      </c>
      <c r="J553" s="63">
        <v>8</v>
      </c>
      <c r="K553" s="67" t="s">
        <v>323</v>
      </c>
      <c r="L553" s="63">
        <v>2</v>
      </c>
    </row>
    <row r="554" spans="1:12">
      <c r="A554" s="68">
        <v>3</v>
      </c>
      <c r="B554" s="63" t="s">
        <v>836</v>
      </c>
      <c r="C554" s="68">
        <v>5</v>
      </c>
      <c r="D554" s="68">
        <v>3</v>
      </c>
      <c r="E554" s="68">
        <v>0</v>
      </c>
      <c r="F554" s="68">
        <v>2</v>
      </c>
      <c r="G554" s="68">
        <v>18</v>
      </c>
      <c r="H554" s="63" t="s">
        <v>323</v>
      </c>
      <c r="I554" s="69">
        <v>12</v>
      </c>
      <c r="J554" s="68">
        <v>6</v>
      </c>
      <c r="K554" s="63" t="s">
        <v>323</v>
      </c>
      <c r="L554" s="69">
        <v>4</v>
      </c>
    </row>
    <row r="555" spans="1:12">
      <c r="A555" s="68">
        <v>4</v>
      </c>
      <c r="B555" s="63" t="s">
        <v>387</v>
      </c>
      <c r="C555" s="68">
        <v>5</v>
      </c>
      <c r="D555" s="68">
        <v>1</v>
      </c>
      <c r="E555" s="68">
        <v>0</v>
      </c>
      <c r="F555" s="68">
        <v>4</v>
      </c>
      <c r="G555" s="68">
        <v>6</v>
      </c>
      <c r="H555" s="63" t="s">
        <v>323</v>
      </c>
      <c r="I555" s="69">
        <v>24</v>
      </c>
      <c r="J555" s="68">
        <v>2</v>
      </c>
      <c r="K555" s="63" t="s">
        <v>323</v>
      </c>
      <c r="L555" s="69">
        <v>8</v>
      </c>
    </row>
    <row r="556" spans="1:12">
      <c r="A556" s="68"/>
      <c r="B556" s="63" t="s">
        <v>440</v>
      </c>
      <c r="C556" s="68">
        <v>5</v>
      </c>
      <c r="D556" s="68">
        <v>1</v>
      </c>
      <c r="E556" s="68">
        <v>0</v>
      </c>
      <c r="F556" s="68">
        <v>4</v>
      </c>
      <c r="G556" s="68">
        <v>8</v>
      </c>
      <c r="H556" s="63" t="s">
        <v>323</v>
      </c>
      <c r="I556" s="69">
        <v>22</v>
      </c>
      <c r="J556" s="68">
        <v>2</v>
      </c>
      <c r="K556" s="63" t="s">
        <v>323</v>
      </c>
      <c r="L556" s="69">
        <v>8</v>
      </c>
    </row>
    <row r="557" spans="1:12">
      <c r="A557" s="68"/>
      <c r="B557" s="63" t="s">
        <v>843</v>
      </c>
      <c r="C557" s="68">
        <v>5</v>
      </c>
      <c r="D557" s="68">
        <v>1</v>
      </c>
      <c r="E557" s="68">
        <v>0</v>
      </c>
      <c r="F557" s="68">
        <v>4</v>
      </c>
      <c r="G557" s="68">
        <v>8</v>
      </c>
      <c r="H557" s="63" t="s">
        <v>323</v>
      </c>
      <c r="I557" s="69">
        <v>22</v>
      </c>
      <c r="J557" s="68">
        <v>2</v>
      </c>
      <c r="K557" s="63" t="s">
        <v>323</v>
      </c>
      <c r="L557" s="69">
        <v>8</v>
      </c>
    </row>
    <row r="558" spans="1:12">
      <c r="A558" s="68"/>
      <c r="C558" s="68"/>
      <c r="D558" s="68"/>
      <c r="E558" s="68"/>
      <c r="F558" s="68"/>
      <c r="G558" s="68"/>
      <c r="I558" s="69"/>
      <c r="J558" s="68"/>
      <c r="L558" s="69"/>
    </row>
    <row r="559" spans="1:12">
      <c r="A559" s="68" t="s">
        <v>941</v>
      </c>
      <c r="C559" s="68"/>
      <c r="D559" s="68"/>
      <c r="E559" s="68"/>
      <c r="F559" s="68"/>
      <c r="G559" s="68"/>
      <c r="I559" s="69"/>
      <c r="J559" s="68"/>
      <c r="L559" s="69"/>
    </row>
    <row r="560" spans="1:12">
      <c r="A560" s="68"/>
      <c r="C560" s="68" t="s">
        <v>316</v>
      </c>
      <c r="D560" s="68" t="s">
        <v>317</v>
      </c>
      <c r="E560" s="68" t="s">
        <v>318</v>
      </c>
      <c r="F560" s="68" t="s">
        <v>319</v>
      </c>
      <c r="G560" s="68"/>
      <c r="H560" s="63" t="s">
        <v>320</v>
      </c>
      <c r="I560" s="69"/>
      <c r="J560" s="68"/>
      <c r="K560" s="63" t="s">
        <v>321</v>
      </c>
      <c r="L560" s="69"/>
    </row>
    <row r="561" spans="1:12">
      <c r="A561" s="68">
        <v>1</v>
      </c>
      <c r="B561" s="63" t="s">
        <v>472</v>
      </c>
      <c r="C561" s="68">
        <v>6</v>
      </c>
      <c r="D561" s="68">
        <v>5</v>
      </c>
      <c r="E561" s="68">
        <v>0</v>
      </c>
      <c r="F561" s="68">
        <v>1</v>
      </c>
      <c r="G561" s="68">
        <v>22</v>
      </c>
      <c r="H561" s="63" t="s">
        <v>323</v>
      </c>
      <c r="I561" s="69">
        <v>10</v>
      </c>
      <c r="J561" s="68">
        <v>10</v>
      </c>
      <c r="K561" s="63" t="s">
        <v>323</v>
      </c>
      <c r="L561" s="69">
        <v>2</v>
      </c>
    </row>
    <row r="562" spans="1:12">
      <c r="A562" s="63">
        <v>2</v>
      </c>
      <c r="B562" s="63" t="s">
        <v>332</v>
      </c>
      <c r="C562" s="63">
        <v>6</v>
      </c>
      <c r="D562" s="63">
        <v>4</v>
      </c>
      <c r="E562" s="63">
        <v>0</v>
      </c>
      <c r="F562" s="63">
        <v>2</v>
      </c>
      <c r="G562" s="63">
        <v>20</v>
      </c>
      <c r="H562" s="63" t="s">
        <v>323</v>
      </c>
      <c r="I562" s="63">
        <v>12</v>
      </c>
      <c r="J562" s="63">
        <v>8</v>
      </c>
      <c r="K562" s="63" t="s">
        <v>323</v>
      </c>
      <c r="L562" s="63">
        <v>4</v>
      </c>
    </row>
    <row r="563" spans="1:12">
      <c r="A563" s="65">
        <v>3</v>
      </c>
      <c r="B563" s="63" t="s">
        <v>848</v>
      </c>
      <c r="C563" s="63">
        <v>6</v>
      </c>
      <c r="D563" s="63">
        <v>4</v>
      </c>
      <c r="E563" s="63">
        <v>0</v>
      </c>
      <c r="F563" s="63">
        <v>2</v>
      </c>
      <c r="G563" s="63">
        <v>21</v>
      </c>
      <c r="H563" s="63" t="s">
        <v>323</v>
      </c>
      <c r="I563" s="63">
        <v>11</v>
      </c>
      <c r="J563" s="63">
        <v>8</v>
      </c>
      <c r="K563" s="63" t="s">
        <v>323</v>
      </c>
      <c r="L563" s="63">
        <v>4</v>
      </c>
    </row>
    <row r="564" spans="1:12">
      <c r="A564" s="63">
        <v>4</v>
      </c>
      <c r="B564" s="63" t="s">
        <v>393</v>
      </c>
      <c r="C564" s="66">
        <v>6</v>
      </c>
      <c r="D564" s="66">
        <v>3</v>
      </c>
      <c r="E564" s="66">
        <v>0</v>
      </c>
      <c r="F564" s="66">
        <v>3</v>
      </c>
      <c r="G564" s="63">
        <v>18</v>
      </c>
      <c r="H564" s="67" t="s">
        <v>323</v>
      </c>
      <c r="I564" s="63">
        <v>14</v>
      </c>
      <c r="J564" s="63">
        <v>6</v>
      </c>
      <c r="K564" s="67" t="s">
        <v>323</v>
      </c>
      <c r="L564" s="63">
        <v>6</v>
      </c>
    </row>
    <row r="565" spans="1:12">
      <c r="A565" s="68">
        <v>5</v>
      </c>
      <c r="B565" s="63" t="s">
        <v>482</v>
      </c>
      <c r="C565" s="68">
        <v>6</v>
      </c>
      <c r="D565" s="68">
        <v>2</v>
      </c>
      <c r="E565" s="68">
        <v>0</v>
      </c>
      <c r="F565" s="68">
        <v>4</v>
      </c>
      <c r="G565" s="68">
        <v>15</v>
      </c>
      <c r="H565" s="63" t="s">
        <v>323</v>
      </c>
      <c r="I565" s="69">
        <v>17</v>
      </c>
      <c r="J565" s="68">
        <v>4</v>
      </c>
      <c r="K565" s="63" t="s">
        <v>323</v>
      </c>
      <c r="L565" s="69">
        <v>8</v>
      </c>
    </row>
    <row r="566" spans="1:12">
      <c r="A566" s="68">
        <v>6</v>
      </c>
      <c r="B566" s="63" t="s">
        <v>516</v>
      </c>
      <c r="C566" s="68">
        <v>6</v>
      </c>
      <c r="D566" s="68">
        <v>0</v>
      </c>
      <c r="E566" s="68">
        <v>0</v>
      </c>
      <c r="F566" s="68">
        <v>6</v>
      </c>
      <c r="G566" s="68">
        <v>0</v>
      </c>
      <c r="H566" s="63" t="s">
        <v>323</v>
      </c>
      <c r="I566" s="69">
        <v>32</v>
      </c>
      <c r="J566" s="68">
        <v>0</v>
      </c>
      <c r="K566" s="63" t="s">
        <v>323</v>
      </c>
      <c r="L566" s="69">
        <v>12</v>
      </c>
    </row>
    <row r="567" spans="1:12">
      <c r="A567" s="68"/>
      <c r="C567" s="68"/>
      <c r="D567" s="68"/>
      <c r="E567" s="68"/>
      <c r="F567" s="68"/>
      <c r="G567" s="68"/>
      <c r="I567" s="69"/>
      <c r="J567" s="68"/>
      <c r="L567" s="69"/>
    </row>
    <row r="568" spans="1:12">
      <c r="A568" s="68" t="s">
        <v>942</v>
      </c>
      <c r="C568" s="68"/>
      <c r="D568" s="68"/>
      <c r="E568" s="68"/>
      <c r="F568" s="68"/>
      <c r="G568" s="68"/>
      <c r="I568" s="69"/>
      <c r="J568" s="68"/>
      <c r="L568" s="69"/>
    </row>
    <row r="569" spans="1:12">
      <c r="A569" s="68"/>
      <c r="C569" s="68" t="s">
        <v>316</v>
      </c>
      <c r="D569" s="68" t="s">
        <v>317</v>
      </c>
      <c r="E569" s="68" t="s">
        <v>318</v>
      </c>
      <c r="F569" s="68" t="s">
        <v>319</v>
      </c>
      <c r="G569" s="68"/>
      <c r="H569" s="63" t="s">
        <v>320</v>
      </c>
      <c r="I569" s="69"/>
      <c r="J569" s="68"/>
      <c r="K569" s="63" t="s">
        <v>321</v>
      </c>
      <c r="L569" s="69"/>
    </row>
    <row r="570" spans="1:12">
      <c r="A570" s="68">
        <v>1</v>
      </c>
      <c r="B570" s="63" t="s">
        <v>495</v>
      </c>
      <c r="C570" s="68">
        <v>6</v>
      </c>
      <c r="D570" s="68">
        <v>5</v>
      </c>
      <c r="E570" s="68">
        <v>0</v>
      </c>
      <c r="F570" s="68">
        <v>1</v>
      </c>
      <c r="G570" s="68">
        <v>27</v>
      </c>
      <c r="H570" s="63" t="s">
        <v>323</v>
      </c>
      <c r="I570" s="69">
        <v>5</v>
      </c>
      <c r="J570" s="68">
        <v>10</v>
      </c>
      <c r="K570" s="63" t="s">
        <v>323</v>
      </c>
      <c r="L570" s="69">
        <v>2</v>
      </c>
    </row>
    <row r="571" spans="1:12">
      <c r="A571" s="68">
        <v>2</v>
      </c>
      <c r="B571" s="63" t="s">
        <v>353</v>
      </c>
      <c r="C571" s="68">
        <v>6</v>
      </c>
      <c r="D571" s="68">
        <v>5</v>
      </c>
      <c r="E571" s="68">
        <v>0</v>
      </c>
      <c r="F571" s="68">
        <v>1</v>
      </c>
      <c r="G571" s="68">
        <v>23</v>
      </c>
      <c r="H571" s="63" t="s">
        <v>323</v>
      </c>
      <c r="I571" s="69">
        <v>9</v>
      </c>
      <c r="J571" s="68">
        <v>10</v>
      </c>
      <c r="K571" s="63" t="s">
        <v>323</v>
      </c>
      <c r="L571" s="69">
        <v>2</v>
      </c>
    </row>
    <row r="572" spans="1:12">
      <c r="A572" s="68">
        <v>3</v>
      </c>
      <c r="B572" s="63" t="s">
        <v>857</v>
      </c>
      <c r="C572" s="68">
        <v>6</v>
      </c>
      <c r="D572" s="68">
        <v>3</v>
      </c>
      <c r="E572" s="68">
        <v>0</v>
      </c>
      <c r="F572" s="68">
        <v>3</v>
      </c>
      <c r="G572" s="68">
        <v>18</v>
      </c>
      <c r="H572" s="63" t="s">
        <v>323</v>
      </c>
      <c r="I572" s="69">
        <v>14</v>
      </c>
      <c r="J572" s="68">
        <v>6</v>
      </c>
      <c r="K572" s="63" t="s">
        <v>323</v>
      </c>
      <c r="L572" s="69">
        <v>6</v>
      </c>
    </row>
    <row r="573" spans="1:12">
      <c r="A573" s="63">
        <v>4</v>
      </c>
      <c r="B573" s="63" t="s">
        <v>888</v>
      </c>
      <c r="C573" s="63">
        <v>6</v>
      </c>
      <c r="D573" s="63">
        <v>2</v>
      </c>
      <c r="E573" s="63">
        <v>0</v>
      </c>
      <c r="F573" s="63">
        <v>4</v>
      </c>
      <c r="G573" s="63">
        <v>10</v>
      </c>
      <c r="H573" s="63" t="s">
        <v>323</v>
      </c>
      <c r="I573" s="63">
        <v>22</v>
      </c>
      <c r="J573" s="63">
        <v>4</v>
      </c>
      <c r="K573" s="63" t="s">
        <v>323</v>
      </c>
      <c r="L573" s="63">
        <v>8</v>
      </c>
    </row>
    <row r="574" spans="1:12">
      <c r="A574" s="65">
        <v>5</v>
      </c>
      <c r="B574" s="63" t="s">
        <v>447</v>
      </c>
      <c r="C574" s="63">
        <v>6</v>
      </c>
      <c r="D574" s="63">
        <v>2</v>
      </c>
      <c r="E574" s="63">
        <v>0</v>
      </c>
      <c r="F574" s="63">
        <v>4</v>
      </c>
      <c r="G574" s="63">
        <v>10</v>
      </c>
      <c r="H574" s="63" t="s">
        <v>323</v>
      </c>
      <c r="I574" s="63">
        <v>22</v>
      </c>
      <c r="J574" s="63">
        <v>4</v>
      </c>
      <c r="K574" s="63" t="s">
        <v>323</v>
      </c>
      <c r="L574" s="63">
        <v>8</v>
      </c>
    </row>
    <row r="575" spans="1:12">
      <c r="A575" s="63">
        <v>6</v>
      </c>
      <c r="B575" s="63" t="s">
        <v>322</v>
      </c>
      <c r="C575" s="66">
        <v>6</v>
      </c>
      <c r="D575" s="66">
        <v>1</v>
      </c>
      <c r="E575" s="66">
        <v>0</v>
      </c>
      <c r="F575" s="66">
        <v>5</v>
      </c>
      <c r="G575" s="63">
        <v>8</v>
      </c>
      <c r="H575" s="67" t="s">
        <v>323</v>
      </c>
      <c r="I575" s="63">
        <v>24</v>
      </c>
      <c r="J575" s="63">
        <v>2</v>
      </c>
      <c r="K575" s="67" t="s">
        <v>323</v>
      </c>
      <c r="L575" s="63">
        <v>10</v>
      </c>
    </row>
    <row r="576" spans="1:12">
      <c r="A576" s="68"/>
      <c r="C576" s="68"/>
      <c r="D576" s="68"/>
      <c r="E576" s="68"/>
      <c r="F576" s="68"/>
      <c r="G576" s="68"/>
      <c r="I576" s="69"/>
      <c r="J576" s="68"/>
      <c r="L576" s="69"/>
    </row>
    <row r="577" spans="1:12">
      <c r="A577" s="68" t="s">
        <v>943</v>
      </c>
      <c r="C577" s="68"/>
      <c r="D577" s="68"/>
      <c r="E577" s="68"/>
      <c r="F577" s="68"/>
      <c r="G577" s="68"/>
      <c r="I577" s="69"/>
      <c r="J577" s="68"/>
      <c r="L577" s="69"/>
    </row>
    <row r="578" spans="1:12">
      <c r="A578" s="68"/>
      <c r="C578" s="68" t="s">
        <v>316</v>
      </c>
      <c r="D578" s="68" t="s">
        <v>317</v>
      </c>
      <c r="E578" s="68" t="s">
        <v>318</v>
      </c>
      <c r="F578" s="68" t="s">
        <v>319</v>
      </c>
      <c r="G578" s="68"/>
      <c r="H578" s="63" t="s">
        <v>320</v>
      </c>
      <c r="I578" s="69"/>
      <c r="J578" s="68"/>
      <c r="K578" s="63" t="s">
        <v>321</v>
      </c>
      <c r="L578" s="69"/>
    </row>
    <row r="579" spans="1:12">
      <c r="A579" s="68">
        <v>1</v>
      </c>
      <c r="B579" s="63" t="s">
        <v>356</v>
      </c>
      <c r="C579" s="68">
        <v>6</v>
      </c>
      <c r="D579" s="68">
        <v>6</v>
      </c>
      <c r="E579" s="68">
        <v>0</v>
      </c>
      <c r="F579" s="68">
        <v>0</v>
      </c>
      <c r="G579" s="68">
        <v>34</v>
      </c>
      <c r="H579" s="63" t="s">
        <v>323</v>
      </c>
      <c r="I579" s="69">
        <v>2</v>
      </c>
      <c r="J579" s="68">
        <v>12</v>
      </c>
      <c r="K579" s="63" t="s">
        <v>323</v>
      </c>
      <c r="L579" s="69">
        <v>0</v>
      </c>
    </row>
    <row r="580" spans="1:12">
      <c r="A580" s="68">
        <v>2</v>
      </c>
      <c r="B580" s="63" t="s">
        <v>854</v>
      </c>
      <c r="C580" s="68">
        <v>6</v>
      </c>
      <c r="D580" s="68">
        <v>4</v>
      </c>
      <c r="E580" s="68">
        <v>0</v>
      </c>
      <c r="F580" s="68">
        <v>2</v>
      </c>
      <c r="G580" s="68">
        <v>24</v>
      </c>
      <c r="H580" s="63" t="s">
        <v>323</v>
      </c>
      <c r="I580" s="69">
        <v>12</v>
      </c>
      <c r="J580" s="68">
        <v>8</v>
      </c>
      <c r="K580" s="63" t="s">
        <v>323</v>
      </c>
      <c r="L580" s="69">
        <v>4</v>
      </c>
    </row>
    <row r="581" spans="1:12">
      <c r="A581" s="68">
        <v>3</v>
      </c>
      <c r="B581" s="63" t="s">
        <v>902</v>
      </c>
      <c r="C581" s="68">
        <v>6</v>
      </c>
      <c r="D581" s="68">
        <v>4</v>
      </c>
      <c r="E581" s="68">
        <v>0</v>
      </c>
      <c r="F581" s="68">
        <v>2</v>
      </c>
      <c r="G581" s="68">
        <v>22</v>
      </c>
      <c r="H581" s="63" t="s">
        <v>323</v>
      </c>
      <c r="I581" s="69">
        <v>14</v>
      </c>
      <c r="J581" s="68">
        <v>8</v>
      </c>
      <c r="K581" s="63" t="s">
        <v>323</v>
      </c>
      <c r="L581" s="69">
        <v>4</v>
      </c>
    </row>
    <row r="582" spans="1:12">
      <c r="A582" s="68">
        <v>4</v>
      </c>
      <c r="B582" s="63" t="s">
        <v>886</v>
      </c>
      <c r="C582" s="68">
        <v>6</v>
      </c>
      <c r="D582" s="68">
        <v>2</v>
      </c>
      <c r="E582" s="68">
        <v>0</v>
      </c>
      <c r="F582" s="68">
        <v>4</v>
      </c>
      <c r="G582" s="68">
        <v>12</v>
      </c>
      <c r="H582" s="63" t="s">
        <v>323</v>
      </c>
      <c r="I582" s="69">
        <v>24</v>
      </c>
      <c r="J582" s="68">
        <v>4</v>
      </c>
      <c r="K582" s="63" t="s">
        <v>323</v>
      </c>
      <c r="L582" s="69">
        <v>8</v>
      </c>
    </row>
    <row r="583" spans="1:12">
      <c r="A583" s="68">
        <v>5</v>
      </c>
      <c r="B583" s="63" t="s">
        <v>457</v>
      </c>
      <c r="C583" s="68">
        <v>6</v>
      </c>
      <c r="D583" s="68">
        <v>1</v>
      </c>
      <c r="E583" s="68">
        <v>0</v>
      </c>
      <c r="F583" s="68">
        <v>5</v>
      </c>
      <c r="G583" s="68">
        <v>10</v>
      </c>
      <c r="H583" s="63" t="s">
        <v>323</v>
      </c>
      <c r="I583" s="69">
        <v>26</v>
      </c>
      <c r="J583" s="68">
        <v>2</v>
      </c>
      <c r="K583" s="63" t="s">
        <v>323</v>
      </c>
      <c r="L583" s="69">
        <v>10</v>
      </c>
    </row>
    <row r="584" spans="1:12">
      <c r="A584" s="63">
        <v>6</v>
      </c>
      <c r="B584" s="63" t="s">
        <v>882</v>
      </c>
      <c r="C584" s="63">
        <v>6</v>
      </c>
      <c r="D584" s="63">
        <v>1</v>
      </c>
      <c r="E584" s="63">
        <v>0</v>
      </c>
      <c r="F584" s="63">
        <v>5</v>
      </c>
      <c r="G584" s="63">
        <v>6</v>
      </c>
      <c r="H584" s="63" t="s">
        <v>323</v>
      </c>
      <c r="I584" s="63">
        <v>30</v>
      </c>
      <c r="J584" s="63">
        <v>2</v>
      </c>
      <c r="K584" s="63" t="s">
        <v>323</v>
      </c>
      <c r="L584" s="63">
        <v>10</v>
      </c>
    </row>
    <row r="585" spans="1:12">
      <c r="A585" s="65"/>
    </row>
    <row r="586" spans="1:12">
      <c r="A586" s="63" t="s">
        <v>944</v>
      </c>
      <c r="C586" s="66"/>
      <c r="D586" s="66"/>
      <c r="E586" s="66"/>
      <c r="F586" s="66"/>
      <c r="H586" s="67"/>
      <c r="K586" s="67"/>
    </row>
    <row r="587" spans="1:12">
      <c r="A587" s="68"/>
      <c r="C587" s="68" t="s">
        <v>316</v>
      </c>
      <c r="D587" s="68" t="s">
        <v>317</v>
      </c>
      <c r="E587" s="68" t="s">
        <v>318</v>
      </c>
      <c r="F587" s="68" t="s">
        <v>319</v>
      </c>
      <c r="G587" s="68"/>
      <c r="H587" s="63" t="s">
        <v>320</v>
      </c>
      <c r="I587" s="69"/>
      <c r="J587" s="68"/>
      <c r="K587" s="63" t="s">
        <v>321</v>
      </c>
      <c r="L587" s="69"/>
    </row>
    <row r="588" spans="1:12">
      <c r="A588" s="68">
        <v>1</v>
      </c>
      <c r="B588" s="63" t="s">
        <v>420</v>
      </c>
      <c r="C588" s="68">
        <v>8</v>
      </c>
      <c r="D588" s="68">
        <v>8</v>
      </c>
      <c r="E588" s="68">
        <v>0</v>
      </c>
      <c r="F588" s="68">
        <v>0</v>
      </c>
      <c r="G588" s="68">
        <v>26</v>
      </c>
      <c r="H588" s="63" t="s">
        <v>323</v>
      </c>
      <c r="I588" s="69">
        <v>6</v>
      </c>
      <c r="J588" s="68">
        <v>16</v>
      </c>
      <c r="K588" s="63" t="s">
        <v>323</v>
      </c>
      <c r="L588" s="69">
        <v>0</v>
      </c>
    </row>
    <row r="589" spans="1:12">
      <c r="A589" s="68">
        <v>2</v>
      </c>
      <c r="B589" s="63" t="s">
        <v>841</v>
      </c>
      <c r="C589" s="68">
        <v>8</v>
      </c>
      <c r="D589" s="68">
        <v>6</v>
      </c>
      <c r="E589" s="68">
        <v>0</v>
      </c>
      <c r="F589" s="68">
        <v>2</v>
      </c>
      <c r="G589" s="68">
        <v>22</v>
      </c>
      <c r="H589" s="63" t="s">
        <v>323</v>
      </c>
      <c r="I589" s="69">
        <v>10</v>
      </c>
      <c r="J589" s="68">
        <v>12</v>
      </c>
      <c r="K589" s="63" t="s">
        <v>323</v>
      </c>
      <c r="L589" s="69">
        <v>4</v>
      </c>
    </row>
    <row r="590" spans="1:12">
      <c r="A590" s="68">
        <v>3</v>
      </c>
      <c r="B590" s="63" t="s">
        <v>845</v>
      </c>
      <c r="C590" s="68">
        <v>8</v>
      </c>
      <c r="D590" s="68">
        <v>4</v>
      </c>
      <c r="E590" s="68">
        <v>0</v>
      </c>
      <c r="F590" s="68">
        <v>4</v>
      </c>
      <c r="G590" s="68">
        <v>16</v>
      </c>
      <c r="H590" s="63" t="s">
        <v>323</v>
      </c>
      <c r="I590" s="69">
        <v>16</v>
      </c>
      <c r="J590" s="68">
        <v>8</v>
      </c>
      <c r="K590" s="63" t="s">
        <v>323</v>
      </c>
      <c r="L590" s="69">
        <v>8</v>
      </c>
    </row>
    <row r="591" spans="1:12">
      <c r="A591" s="68">
        <v>4</v>
      </c>
      <c r="B591" s="63" t="s">
        <v>849</v>
      </c>
      <c r="C591" s="68">
        <v>8</v>
      </c>
      <c r="D591" s="68">
        <v>1</v>
      </c>
      <c r="E591" s="68">
        <v>0</v>
      </c>
      <c r="F591" s="68">
        <v>7</v>
      </c>
      <c r="G591" s="68">
        <v>9</v>
      </c>
      <c r="H591" s="63" t="s">
        <v>323</v>
      </c>
      <c r="I591" s="69">
        <v>23</v>
      </c>
      <c r="J591" s="68">
        <v>2</v>
      </c>
      <c r="K591" s="63" t="s">
        <v>323</v>
      </c>
      <c r="L591" s="69">
        <v>14</v>
      </c>
    </row>
    <row r="592" spans="1:12">
      <c r="A592" s="68">
        <v>5</v>
      </c>
      <c r="B592" s="63" t="s">
        <v>485</v>
      </c>
      <c r="C592" s="68">
        <v>8</v>
      </c>
      <c r="D592" s="68">
        <v>1</v>
      </c>
      <c r="E592" s="68">
        <v>0</v>
      </c>
      <c r="F592" s="68">
        <v>7</v>
      </c>
      <c r="G592" s="68">
        <v>7</v>
      </c>
      <c r="H592" s="63" t="s">
        <v>323</v>
      </c>
      <c r="I592" s="69">
        <v>25</v>
      </c>
      <c r="J592" s="68">
        <v>2</v>
      </c>
      <c r="K592" s="63" t="s">
        <v>323</v>
      </c>
      <c r="L592" s="69">
        <v>14</v>
      </c>
    </row>
    <row r="593" spans="1:12">
      <c r="A593" s="68"/>
      <c r="C593" s="68"/>
      <c r="D593" s="68"/>
      <c r="E593" s="68"/>
      <c r="F593" s="68"/>
      <c r="G593" s="68"/>
      <c r="I593" s="69"/>
      <c r="J593" s="68"/>
      <c r="L593" s="69"/>
    </row>
    <row r="594" spans="1:12">
      <c r="A594" s="68" t="s">
        <v>945</v>
      </c>
      <c r="C594" s="68"/>
      <c r="D594" s="68"/>
      <c r="E594" s="68"/>
      <c r="F594" s="68"/>
      <c r="G594" s="68"/>
      <c r="I594" s="69"/>
      <c r="J594" s="68"/>
      <c r="L594" s="69"/>
    </row>
    <row r="595" spans="1:12">
      <c r="C595" s="63" t="s">
        <v>316</v>
      </c>
      <c r="D595" s="63" t="s">
        <v>317</v>
      </c>
      <c r="E595" s="63" t="s">
        <v>318</v>
      </c>
      <c r="F595" s="63" t="s">
        <v>319</v>
      </c>
      <c r="H595" s="63" t="s">
        <v>320</v>
      </c>
      <c r="K595" s="63" t="s">
        <v>321</v>
      </c>
    </row>
    <row r="596" spans="1:12">
      <c r="A596" s="65">
        <v>1</v>
      </c>
      <c r="B596" s="63" t="s">
        <v>835</v>
      </c>
      <c r="C596" s="63">
        <v>8</v>
      </c>
      <c r="D596" s="63">
        <v>7</v>
      </c>
      <c r="E596" s="63">
        <v>0</v>
      </c>
      <c r="F596" s="63">
        <v>1</v>
      </c>
      <c r="G596" s="63">
        <v>28</v>
      </c>
      <c r="H596" s="63" t="s">
        <v>323</v>
      </c>
      <c r="I596" s="63">
        <v>4</v>
      </c>
      <c r="J596" s="63">
        <v>14</v>
      </c>
      <c r="K596" s="63" t="s">
        <v>323</v>
      </c>
      <c r="L596" s="63">
        <v>2</v>
      </c>
    </row>
    <row r="597" spans="1:12">
      <c r="B597" s="63" t="s">
        <v>844</v>
      </c>
      <c r="C597" s="66">
        <v>8</v>
      </c>
      <c r="D597" s="66">
        <v>7</v>
      </c>
      <c r="E597" s="66">
        <v>0</v>
      </c>
      <c r="F597" s="66">
        <v>1</v>
      </c>
      <c r="G597" s="63">
        <v>27</v>
      </c>
      <c r="H597" s="67" t="s">
        <v>323</v>
      </c>
      <c r="I597" s="63">
        <v>5</v>
      </c>
      <c r="J597" s="63">
        <v>14</v>
      </c>
      <c r="K597" s="67" t="s">
        <v>323</v>
      </c>
      <c r="L597" s="63">
        <v>2</v>
      </c>
    </row>
    <row r="598" spans="1:12">
      <c r="A598" s="68">
        <v>3</v>
      </c>
      <c r="B598" s="63" t="s">
        <v>853</v>
      </c>
      <c r="C598" s="68">
        <v>8</v>
      </c>
      <c r="D598" s="68">
        <v>4</v>
      </c>
      <c r="E598" s="68">
        <v>0</v>
      </c>
      <c r="F598" s="68">
        <v>4</v>
      </c>
      <c r="G598" s="68">
        <v>14</v>
      </c>
      <c r="H598" s="63" t="s">
        <v>323</v>
      </c>
      <c r="I598" s="69">
        <v>18</v>
      </c>
      <c r="J598" s="68">
        <v>8</v>
      </c>
      <c r="K598" s="63" t="s">
        <v>323</v>
      </c>
      <c r="L598" s="69">
        <v>8</v>
      </c>
    </row>
    <row r="599" spans="1:12">
      <c r="A599" s="68">
        <v>4</v>
      </c>
      <c r="B599" s="63" t="s">
        <v>937</v>
      </c>
      <c r="C599" s="68">
        <v>8</v>
      </c>
      <c r="D599" s="68">
        <v>2</v>
      </c>
      <c r="E599" s="68">
        <v>0</v>
      </c>
      <c r="F599" s="68">
        <v>6</v>
      </c>
      <c r="G599" s="68">
        <v>10</v>
      </c>
      <c r="H599" s="63" t="s">
        <v>323</v>
      </c>
      <c r="I599" s="69">
        <v>22</v>
      </c>
      <c r="J599" s="68">
        <v>4</v>
      </c>
      <c r="K599" s="63" t="s">
        <v>323</v>
      </c>
      <c r="L599" s="69">
        <v>12</v>
      </c>
    </row>
    <row r="600" spans="1:12">
      <c r="A600" s="68">
        <v>5</v>
      </c>
      <c r="B600" s="63" t="s">
        <v>900</v>
      </c>
      <c r="C600" s="68">
        <v>8</v>
      </c>
      <c r="D600" s="68">
        <v>0</v>
      </c>
      <c r="E600" s="68">
        <v>0</v>
      </c>
      <c r="F600" s="68">
        <v>8</v>
      </c>
      <c r="G600" s="68">
        <v>1</v>
      </c>
      <c r="H600" s="63" t="s">
        <v>323</v>
      </c>
      <c r="I600" s="69">
        <v>31</v>
      </c>
      <c r="J600" s="68">
        <v>0</v>
      </c>
      <c r="K600" s="63" t="s">
        <v>323</v>
      </c>
      <c r="L600" s="69">
        <v>16</v>
      </c>
    </row>
    <row r="601" spans="1:12">
      <c r="A601" s="68"/>
      <c r="C601" s="68"/>
      <c r="D601" s="68"/>
      <c r="E601" s="68"/>
      <c r="F601" s="68"/>
      <c r="G601" s="68"/>
      <c r="I601" s="69"/>
      <c r="J601" s="68"/>
      <c r="L601" s="69"/>
    </row>
    <row r="602" spans="1:12">
      <c r="A602" s="68" t="s">
        <v>946</v>
      </c>
      <c r="C602" s="68"/>
      <c r="D602" s="68"/>
      <c r="E602" s="68"/>
      <c r="F602" s="68"/>
      <c r="G602" s="68"/>
      <c r="I602" s="69"/>
      <c r="J602" s="68"/>
      <c r="L602" s="69"/>
    </row>
    <row r="603" spans="1:12">
      <c r="A603" s="68"/>
      <c r="C603" s="68" t="s">
        <v>316</v>
      </c>
      <c r="D603" s="68" t="s">
        <v>317</v>
      </c>
      <c r="E603" s="68" t="s">
        <v>318</v>
      </c>
      <c r="F603" s="68" t="s">
        <v>319</v>
      </c>
      <c r="G603" s="68"/>
      <c r="H603" s="63" t="s">
        <v>320</v>
      </c>
      <c r="I603" s="69"/>
      <c r="J603" s="68"/>
      <c r="K603" s="63" t="s">
        <v>321</v>
      </c>
      <c r="L603" s="69"/>
    </row>
    <row r="604" spans="1:12">
      <c r="A604" s="68"/>
      <c r="C604" s="68"/>
      <c r="D604" s="68"/>
      <c r="E604" s="68"/>
      <c r="F604" s="68"/>
      <c r="G604" s="68"/>
      <c r="I604" s="69"/>
      <c r="J604" s="68"/>
      <c r="L604" s="69"/>
    </row>
    <row r="605" spans="1:12">
      <c r="A605" s="68" t="s">
        <v>947</v>
      </c>
      <c r="C605" s="68"/>
      <c r="D605" s="68"/>
      <c r="E605" s="68"/>
      <c r="F605" s="68"/>
      <c r="G605" s="68"/>
      <c r="I605" s="69"/>
      <c r="J605" s="68"/>
      <c r="L605" s="69"/>
    </row>
    <row r="606" spans="1:12">
      <c r="A606" s="68"/>
      <c r="C606" s="68" t="s">
        <v>316</v>
      </c>
      <c r="D606" s="68" t="s">
        <v>317</v>
      </c>
      <c r="E606" s="68" t="s">
        <v>318</v>
      </c>
      <c r="F606" s="68" t="s">
        <v>319</v>
      </c>
      <c r="G606" s="68"/>
      <c r="H606" s="63" t="s">
        <v>320</v>
      </c>
      <c r="I606" s="69"/>
      <c r="J606" s="68"/>
      <c r="K606" s="63" t="s">
        <v>321</v>
      </c>
      <c r="L606" s="69"/>
    </row>
    <row r="608" spans="1:12">
      <c r="A608" s="65" t="s">
        <v>896</v>
      </c>
    </row>
    <row r="609" spans="1:12">
      <c r="C609" s="66" t="s">
        <v>316</v>
      </c>
      <c r="D609" s="66" t="s">
        <v>317</v>
      </c>
      <c r="E609" s="66" t="s">
        <v>318</v>
      </c>
      <c r="F609" s="66" t="s">
        <v>319</v>
      </c>
      <c r="H609" s="67" t="s">
        <v>320</v>
      </c>
      <c r="K609" s="67" t="s">
        <v>321</v>
      </c>
    </row>
    <row r="610" spans="1:12">
      <c r="A610" s="68">
        <v>1</v>
      </c>
      <c r="B610" s="63" t="s">
        <v>439</v>
      </c>
      <c r="C610" s="68">
        <v>2</v>
      </c>
      <c r="D610" s="68">
        <v>2</v>
      </c>
      <c r="E610" s="68">
        <v>0</v>
      </c>
      <c r="F610" s="68">
        <v>0</v>
      </c>
      <c r="G610" s="68">
        <v>35</v>
      </c>
      <c r="H610" s="63" t="s">
        <v>323</v>
      </c>
      <c r="I610" s="69">
        <v>29</v>
      </c>
      <c r="J610" s="68">
        <v>4</v>
      </c>
      <c r="K610" s="63" t="s">
        <v>323</v>
      </c>
      <c r="L610" s="69">
        <v>0</v>
      </c>
    </row>
    <row r="611" spans="1:12">
      <c r="A611" s="68">
        <v>2</v>
      </c>
      <c r="B611" s="63" t="s">
        <v>508</v>
      </c>
      <c r="C611" s="68">
        <v>2</v>
      </c>
      <c r="D611" s="68">
        <v>1</v>
      </c>
      <c r="E611" s="68">
        <v>0</v>
      </c>
      <c r="F611" s="68">
        <v>1</v>
      </c>
      <c r="G611" s="68">
        <v>28</v>
      </c>
      <c r="H611" s="63" t="s">
        <v>323</v>
      </c>
      <c r="I611" s="69">
        <v>27</v>
      </c>
      <c r="J611" s="68">
        <v>2</v>
      </c>
      <c r="K611" s="63" t="s">
        <v>323</v>
      </c>
      <c r="L611" s="69">
        <v>2</v>
      </c>
    </row>
    <row r="612" spans="1:12">
      <c r="A612" s="68"/>
      <c r="B612" s="63" t="s">
        <v>322</v>
      </c>
      <c r="C612" s="68">
        <v>2</v>
      </c>
      <c r="D612" s="68">
        <v>1</v>
      </c>
      <c r="E612" s="68">
        <v>0</v>
      </c>
      <c r="F612" s="68">
        <v>1</v>
      </c>
      <c r="G612" s="68">
        <v>20</v>
      </c>
      <c r="H612" s="63" t="s">
        <v>323</v>
      </c>
      <c r="I612" s="69">
        <v>21</v>
      </c>
      <c r="J612" s="68">
        <v>2</v>
      </c>
      <c r="K612" s="63" t="s">
        <v>323</v>
      </c>
      <c r="L612" s="69">
        <v>2</v>
      </c>
    </row>
    <row r="613" spans="1:12">
      <c r="A613" s="68">
        <v>4</v>
      </c>
      <c r="B613" s="63" t="s">
        <v>491</v>
      </c>
      <c r="C613" s="68">
        <v>2</v>
      </c>
      <c r="D613" s="68">
        <v>0</v>
      </c>
      <c r="E613" s="68">
        <v>0</v>
      </c>
      <c r="F613" s="68">
        <v>2</v>
      </c>
      <c r="G613" s="68">
        <v>13</v>
      </c>
      <c r="H613" s="63" t="s">
        <v>323</v>
      </c>
      <c r="I613" s="69">
        <v>19</v>
      </c>
      <c r="J613" s="68">
        <v>0</v>
      </c>
      <c r="K613" s="63" t="s">
        <v>323</v>
      </c>
      <c r="L613" s="69">
        <v>4</v>
      </c>
    </row>
    <row r="614" spans="1:12">
      <c r="A614" s="68"/>
      <c r="C614" s="68"/>
      <c r="D614" s="68"/>
      <c r="E614" s="68"/>
      <c r="F614" s="68"/>
      <c r="G614" s="68"/>
      <c r="I614" s="69"/>
      <c r="J614" s="68"/>
      <c r="L614" s="69"/>
    </row>
    <row r="615" spans="1:12">
      <c r="A615" s="68" t="s">
        <v>895</v>
      </c>
      <c r="C615" s="68"/>
      <c r="D615" s="68"/>
      <c r="E615" s="68"/>
      <c r="F615" s="68"/>
      <c r="G615" s="68"/>
      <c r="I615" s="69"/>
      <c r="J615" s="68"/>
      <c r="L615" s="69"/>
    </row>
    <row r="616" spans="1:12">
      <c r="A616" s="68"/>
      <c r="C616" s="68" t="s">
        <v>316</v>
      </c>
      <c r="D616" s="68" t="s">
        <v>317</v>
      </c>
      <c r="E616" s="68" t="s">
        <v>318</v>
      </c>
      <c r="F616" s="68" t="s">
        <v>319</v>
      </c>
      <c r="G616" s="68"/>
      <c r="H616" s="63" t="s">
        <v>320</v>
      </c>
      <c r="I616" s="69"/>
      <c r="J616" s="68"/>
      <c r="K616" s="63" t="s">
        <v>321</v>
      </c>
      <c r="L616" s="69"/>
    </row>
    <row r="617" spans="1:12">
      <c r="A617" s="68"/>
      <c r="C617" s="68"/>
      <c r="D617" s="68"/>
      <c r="E617" s="68"/>
      <c r="F617" s="68"/>
      <c r="G617" s="68"/>
      <c r="I617" s="69"/>
      <c r="J617" s="68"/>
      <c r="L617" s="69"/>
    </row>
    <row r="618" spans="1:12">
      <c r="A618" s="68" t="s">
        <v>894</v>
      </c>
      <c r="C618" s="68"/>
      <c r="D618" s="68"/>
      <c r="E618" s="68"/>
      <c r="F618" s="68"/>
      <c r="G618" s="68"/>
      <c r="I618" s="69"/>
      <c r="J618" s="68"/>
      <c r="L618" s="69"/>
    </row>
    <row r="619" spans="1:12">
      <c r="C619" s="63" t="s">
        <v>316</v>
      </c>
      <c r="D619" s="63" t="s">
        <v>317</v>
      </c>
      <c r="E619" s="63" t="s">
        <v>318</v>
      </c>
      <c r="F619" s="63" t="s">
        <v>319</v>
      </c>
      <c r="H619" s="63" t="s">
        <v>320</v>
      </c>
      <c r="K619" s="63" t="s">
        <v>321</v>
      </c>
    </row>
    <row r="620" spans="1:12">
      <c r="A620" s="65">
        <v>1</v>
      </c>
      <c r="B620" s="63" t="s">
        <v>439</v>
      </c>
      <c r="C620" s="63">
        <v>4</v>
      </c>
      <c r="D620" s="63">
        <v>4</v>
      </c>
      <c r="E620" s="63">
        <v>0</v>
      </c>
      <c r="F620" s="63">
        <v>0</v>
      </c>
      <c r="G620" s="63">
        <v>64</v>
      </c>
      <c r="H620" s="63" t="s">
        <v>323</v>
      </c>
      <c r="I620" s="63">
        <v>47</v>
      </c>
      <c r="J620" s="63">
        <v>8</v>
      </c>
      <c r="K620" s="63" t="s">
        <v>323</v>
      </c>
      <c r="L620" s="63">
        <v>0</v>
      </c>
    </row>
    <row r="621" spans="1:12">
      <c r="A621" s="63">
        <v>2</v>
      </c>
      <c r="B621" s="63" t="s">
        <v>491</v>
      </c>
      <c r="C621" s="66">
        <v>4</v>
      </c>
      <c r="D621" s="66">
        <v>3</v>
      </c>
      <c r="E621" s="66">
        <v>0</v>
      </c>
      <c r="F621" s="66">
        <v>1</v>
      </c>
      <c r="G621" s="63">
        <v>59</v>
      </c>
      <c r="H621" s="67" t="s">
        <v>323</v>
      </c>
      <c r="I621" s="63">
        <v>45</v>
      </c>
      <c r="J621" s="63">
        <v>6</v>
      </c>
      <c r="K621" s="67" t="s">
        <v>323</v>
      </c>
      <c r="L621" s="63">
        <v>2</v>
      </c>
    </row>
    <row r="622" spans="1:12">
      <c r="A622" s="68">
        <v>3</v>
      </c>
      <c r="B622" s="63" t="s">
        <v>353</v>
      </c>
      <c r="C622" s="68">
        <v>4</v>
      </c>
      <c r="D622" s="68">
        <v>2</v>
      </c>
      <c r="E622" s="68">
        <v>0</v>
      </c>
      <c r="F622" s="68">
        <v>2</v>
      </c>
      <c r="G622" s="68">
        <v>47</v>
      </c>
      <c r="H622" s="63" t="s">
        <v>323</v>
      </c>
      <c r="I622" s="69">
        <v>41</v>
      </c>
      <c r="J622" s="68">
        <v>4</v>
      </c>
      <c r="K622" s="63" t="s">
        <v>323</v>
      </c>
      <c r="L622" s="69">
        <v>4</v>
      </c>
    </row>
    <row r="623" spans="1:12">
      <c r="A623" s="63">
        <v>4</v>
      </c>
      <c r="B623" s="63" t="s">
        <v>355</v>
      </c>
      <c r="C623" s="68">
        <v>4</v>
      </c>
      <c r="D623" s="68">
        <v>1</v>
      </c>
      <c r="E623" s="68">
        <v>0</v>
      </c>
      <c r="F623" s="68">
        <v>3</v>
      </c>
      <c r="G623" s="68">
        <v>46</v>
      </c>
      <c r="H623" s="63" t="s">
        <v>323</v>
      </c>
      <c r="I623" s="69">
        <v>52</v>
      </c>
      <c r="J623" s="68">
        <v>2</v>
      </c>
      <c r="K623" s="63" t="s">
        <v>323</v>
      </c>
      <c r="L623" s="69">
        <v>6</v>
      </c>
    </row>
    <row r="624" spans="1:12">
      <c r="A624" s="63">
        <v>5</v>
      </c>
      <c r="B624" s="63" t="s">
        <v>1680</v>
      </c>
      <c r="C624" s="68">
        <v>4</v>
      </c>
      <c r="D624" s="68">
        <v>0</v>
      </c>
      <c r="E624" s="68">
        <v>0</v>
      </c>
      <c r="F624" s="68">
        <v>4</v>
      </c>
      <c r="G624" s="68">
        <v>34</v>
      </c>
      <c r="H624" s="63" t="s">
        <v>323</v>
      </c>
      <c r="I624" s="69">
        <v>65</v>
      </c>
      <c r="J624" s="68">
        <v>0</v>
      </c>
      <c r="K624" s="63" t="s">
        <v>323</v>
      </c>
      <c r="L624" s="69">
        <v>8</v>
      </c>
    </row>
    <row r="625" spans="1:12">
      <c r="C625" s="68"/>
      <c r="D625" s="68"/>
      <c r="E625" s="68"/>
      <c r="F625" s="68"/>
      <c r="G625" s="68"/>
      <c r="I625" s="69"/>
      <c r="J625" s="68"/>
      <c r="L625" s="69"/>
    </row>
    <row r="626" spans="1:12">
      <c r="A626" s="63" t="s">
        <v>893</v>
      </c>
      <c r="C626" s="68"/>
      <c r="D626" s="68"/>
      <c r="E626" s="68"/>
      <c r="F626" s="68"/>
      <c r="G626" s="68"/>
      <c r="I626" s="69"/>
      <c r="J626" s="68"/>
      <c r="L626" s="69"/>
    </row>
    <row r="627" spans="1:12">
      <c r="C627" s="68" t="s">
        <v>316</v>
      </c>
      <c r="D627" s="68" t="s">
        <v>317</v>
      </c>
      <c r="E627" s="68" t="s">
        <v>318</v>
      </c>
      <c r="F627" s="68" t="s">
        <v>319</v>
      </c>
      <c r="G627" s="68"/>
      <c r="H627" s="63" t="s">
        <v>320</v>
      </c>
      <c r="I627" s="69"/>
      <c r="J627" s="68"/>
      <c r="K627" s="63" t="s">
        <v>321</v>
      </c>
      <c r="L627" s="69"/>
    </row>
    <row r="628" spans="1:12">
      <c r="A628" s="63">
        <v>1</v>
      </c>
      <c r="B628" s="63" t="s">
        <v>508</v>
      </c>
      <c r="C628" s="63">
        <v>3</v>
      </c>
      <c r="D628" s="63">
        <v>3</v>
      </c>
      <c r="E628" s="63">
        <v>0</v>
      </c>
      <c r="F628" s="63">
        <v>0</v>
      </c>
      <c r="G628" s="63">
        <v>47</v>
      </c>
      <c r="H628" s="63" t="s">
        <v>323</v>
      </c>
      <c r="I628" s="63">
        <v>28</v>
      </c>
      <c r="J628" s="63">
        <v>6</v>
      </c>
      <c r="K628" s="63" t="s">
        <v>323</v>
      </c>
      <c r="L628" s="63">
        <v>0</v>
      </c>
    </row>
    <row r="629" spans="1:12">
      <c r="A629" s="65">
        <v>2</v>
      </c>
      <c r="B629" s="63" t="s">
        <v>322</v>
      </c>
      <c r="C629" s="63">
        <v>3</v>
      </c>
      <c r="D629" s="63">
        <v>1</v>
      </c>
      <c r="E629" s="63">
        <v>1</v>
      </c>
      <c r="F629" s="63">
        <v>1</v>
      </c>
      <c r="G629" s="63">
        <v>37</v>
      </c>
      <c r="H629" s="63" t="s">
        <v>323</v>
      </c>
      <c r="I629" s="63">
        <v>41</v>
      </c>
      <c r="J629" s="63">
        <v>3</v>
      </c>
      <c r="K629" s="63" t="s">
        <v>323</v>
      </c>
      <c r="L629" s="63">
        <v>3</v>
      </c>
    </row>
    <row r="630" spans="1:12">
      <c r="A630" s="63">
        <v>3</v>
      </c>
      <c r="B630" s="63" t="s">
        <v>356</v>
      </c>
      <c r="C630" s="66">
        <v>3</v>
      </c>
      <c r="D630" s="66">
        <v>1</v>
      </c>
      <c r="E630" s="66">
        <v>0</v>
      </c>
      <c r="F630" s="66">
        <v>2</v>
      </c>
      <c r="G630" s="63">
        <v>37</v>
      </c>
      <c r="H630" s="67" t="s">
        <v>323</v>
      </c>
      <c r="I630" s="63">
        <v>42</v>
      </c>
      <c r="J630" s="63">
        <v>2</v>
      </c>
      <c r="K630" s="67" t="s">
        <v>323</v>
      </c>
      <c r="L630" s="63">
        <v>4</v>
      </c>
    </row>
    <row r="631" spans="1:12">
      <c r="A631" s="68">
        <v>4</v>
      </c>
      <c r="B631" s="63" t="s">
        <v>332</v>
      </c>
      <c r="C631" s="68">
        <v>3</v>
      </c>
      <c r="D631" s="68">
        <v>0</v>
      </c>
      <c r="E631" s="68">
        <v>1</v>
      </c>
      <c r="F631" s="68">
        <v>2</v>
      </c>
      <c r="G631" s="68">
        <v>36</v>
      </c>
      <c r="H631" s="63" t="s">
        <v>323</v>
      </c>
      <c r="I631" s="69">
        <v>46</v>
      </c>
      <c r="J631" s="68">
        <v>1</v>
      </c>
      <c r="K631" s="63" t="s">
        <v>323</v>
      </c>
      <c r="L631" s="69">
        <v>5</v>
      </c>
    </row>
    <row r="632" spans="1:12">
      <c r="A632" s="68"/>
      <c r="C632" s="68"/>
      <c r="D632" s="68"/>
      <c r="E632" s="68"/>
      <c r="F632" s="68"/>
      <c r="G632" s="68"/>
      <c r="I632" s="69"/>
      <c r="J632" s="68"/>
      <c r="L632" s="69"/>
    </row>
    <row r="633" spans="1:12">
      <c r="A633" s="68" t="s">
        <v>897</v>
      </c>
      <c r="C633" s="68"/>
      <c r="D633" s="68"/>
      <c r="E633" s="68"/>
      <c r="F633" s="68"/>
      <c r="G633" s="68"/>
      <c r="I633" s="69"/>
      <c r="J633" s="68"/>
      <c r="L633" s="69"/>
    </row>
    <row r="634" spans="1:12">
      <c r="A634" s="68"/>
      <c r="C634" s="68" t="s">
        <v>316</v>
      </c>
      <c r="D634" s="68" t="s">
        <v>317</v>
      </c>
      <c r="E634" s="68" t="s">
        <v>318</v>
      </c>
      <c r="F634" s="68" t="s">
        <v>319</v>
      </c>
      <c r="G634" s="68"/>
      <c r="H634" s="63" t="s">
        <v>320</v>
      </c>
      <c r="I634" s="69"/>
      <c r="J634" s="68"/>
      <c r="K634" s="63" t="s">
        <v>321</v>
      </c>
      <c r="L634" s="69"/>
    </row>
    <row r="635" spans="1:12">
      <c r="A635" s="63">
        <v>1</v>
      </c>
      <c r="B635" s="63" t="s">
        <v>495</v>
      </c>
      <c r="C635" s="68">
        <v>3</v>
      </c>
      <c r="D635" s="68">
        <v>3</v>
      </c>
      <c r="E635" s="68">
        <v>0</v>
      </c>
      <c r="F635" s="68">
        <v>0</v>
      </c>
      <c r="G635" s="68">
        <v>60</v>
      </c>
      <c r="H635" s="63" t="s">
        <v>323</v>
      </c>
      <c r="I635" s="69">
        <v>26</v>
      </c>
      <c r="J635" s="68">
        <v>6</v>
      </c>
      <c r="K635" s="63" t="s">
        <v>323</v>
      </c>
      <c r="L635" s="69">
        <v>0</v>
      </c>
    </row>
    <row r="636" spans="1:12">
      <c r="A636" s="63">
        <v>2</v>
      </c>
      <c r="B636" s="63" t="s">
        <v>440</v>
      </c>
      <c r="C636" s="68">
        <v>3</v>
      </c>
      <c r="D636" s="68">
        <v>2</v>
      </c>
      <c r="E636" s="68">
        <v>0</v>
      </c>
      <c r="F636" s="68">
        <v>1</v>
      </c>
      <c r="G636" s="68">
        <v>40</v>
      </c>
      <c r="H636" s="63" t="s">
        <v>323</v>
      </c>
      <c r="I636" s="69">
        <v>37</v>
      </c>
      <c r="J636" s="68">
        <v>4</v>
      </c>
      <c r="K636" s="63" t="s">
        <v>323</v>
      </c>
      <c r="L636" s="69">
        <v>2</v>
      </c>
    </row>
    <row r="637" spans="1:12">
      <c r="A637" s="63">
        <v>3</v>
      </c>
      <c r="B637" s="63" t="s">
        <v>355</v>
      </c>
      <c r="C637" s="63">
        <v>3</v>
      </c>
      <c r="D637" s="63">
        <v>1</v>
      </c>
      <c r="E637" s="63">
        <v>0</v>
      </c>
      <c r="F637" s="63">
        <v>2</v>
      </c>
      <c r="G637" s="63">
        <v>31</v>
      </c>
      <c r="H637" s="63" t="s">
        <v>323</v>
      </c>
      <c r="I637" s="63">
        <v>46</v>
      </c>
      <c r="J637" s="63">
        <v>2</v>
      </c>
      <c r="K637" s="63" t="s">
        <v>323</v>
      </c>
      <c r="L637" s="63">
        <v>4</v>
      </c>
    </row>
    <row r="638" spans="1:12">
      <c r="A638" s="65">
        <v>4</v>
      </c>
      <c r="B638" s="63" t="s">
        <v>359</v>
      </c>
      <c r="C638" s="63">
        <v>3</v>
      </c>
      <c r="D638" s="63">
        <v>0</v>
      </c>
      <c r="E638" s="63">
        <v>0</v>
      </c>
      <c r="F638" s="63">
        <v>3</v>
      </c>
      <c r="G638" s="63">
        <v>19</v>
      </c>
      <c r="H638" s="63" t="s">
        <v>323</v>
      </c>
      <c r="I638" s="63">
        <v>41</v>
      </c>
      <c r="J638" s="63">
        <v>0</v>
      </c>
      <c r="K638" s="63" t="s">
        <v>323</v>
      </c>
      <c r="L638" s="63">
        <v>6</v>
      </c>
    </row>
    <row r="639" spans="1:12">
      <c r="C639" s="66"/>
      <c r="D639" s="66"/>
      <c r="E639" s="66"/>
      <c r="F639" s="66"/>
      <c r="H639" s="67"/>
      <c r="K639" s="67"/>
    </row>
    <row r="640" spans="1:12">
      <c r="A640" s="68" t="s">
        <v>898</v>
      </c>
      <c r="C640" s="68"/>
      <c r="D640" s="68"/>
      <c r="E640" s="68"/>
      <c r="F640" s="68"/>
      <c r="G640" s="68"/>
      <c r="I640" s="69"/>
      <c r="J640" s="68"/>
      <c r="L640" s="69"/>
    </row>
    <row r="641" spans="1:12">
      <c r="A641" s="68"/>
      <c r="C641" s="68" t="s">
        <v>316</v>
      </c>
      <c r="D641" s="68" t="s">
        <v>317</v>
      </c>
      <c r="E641" s="68" t="s">
        <v>318</v>
      </c>
      <c r="F641" s="68" t="s">
        <v>319</v>
      </c>
      <c r="G641" s="68"/>
      <c r="H641" s="63" t="s">
        <v>320</v>
      </c>
      <c r="I641" s="69"/>
      <c r="J641" s="68"/>
      <c r="K641" s="63" t="s">
        <v>321</v>
      </c>
      <c r="L641" s="69"/>
    </row>
    <row r="642" spans="1:12">
      <c r="A642" s="68">
        <v>1</v>
      </c>
      <c r="B642" s="63" t="s">
        <v>322</v>
      </c>
      <c r="C642" s="68">
        <v>2</v>
      </c>
      <c r="D642" s="68">
        <v>2</v>
      </c>
      <c r="E642" s="68">
        <v>0</v>
      </c>
      <c r="F642" s="68">
        <v>0</v>
      </c>
      <c r="G642" s="68">
        <v>39</v>
      </c>
      <c r="H642" s="63" t="s">
        <v>323</v>
      </c>
      <c r="I642" s="69">
        <v>16</v>
      </c>
      <c r="J642" s="68">
        <v>4</v>
      </c>
      <c r="K642" s="63" t="s">
        <v>323</v>
      </c>
      <c r="L642" s="69">
        <v>0</v>
      </c>
    </row>
    <row r="643" spans="1:12">
      <c r="A643" s="68">
        <v>2</v>
      </c>
      <c r="B643" s="63" t="s">
        <v>356</v>
      </c>
      <c r="C643" s="68">
        <v>2</v>
      </c>
      <c r="D643" s="68">
        <v>1</v>
      </c>
      <c r="E643" s="68">
        <v>0</v>
      </c>
      <c r="F643" s="68">
        <v>1</v>
      </c>
      <c r="G643" s="68">
        <v>22</v>
      </c>
      <c r="H643" s="63" t="s">
        <v>323</v>
      </c>
      <c r="I643" s="69">
        <v>24</v>
      </c>
      <c r="J643" s="68">
        <v>2</v>
      </c>
      <c r="K643" s="63" t="s">
        <v>323</v>
      </c>
      <c r="L643" s="69">
        <v>2</v>
      </c>
    </row>
    <row r="644" spans="1:12">
      <c r="A644" s="63">
        <v>3</v>
      </c>
      <c r="B644" s="63" t="s">
        <v>843</v>
      </c>
      <c r="C644" s="68">
        <v>2</v>
      </c>
      <c r="D644" s="68">
        <v>0</v>
      </c>
      <c r="E644" s="68">
        <v>0</v>
      </c>
      <c r="F644" s="68">
        <v>2</v>
      </c>
      <c r="G644" s="68">
        <v>15</v>
      </c>
      <c r="H644" s="63" t="s">
        <v>323</v>
      </c>
      <c r="I644" s="69">
        <v>36</v>
      </c>
      <c r="J644" s="68">
        <v>0</v>
      </c>
      <c r="K644" s="63" t="s">
        <v>323</v>
      </c>
      <c r="L644" s="69">
        <v>4</v>
      </c>
    </row>
    <row r="645" spans="1:12">
      <c r="A645" s="68"/>
      <c r="C645" s="68"/>
      <c r="D645" s="68"/>
      <c r="E645" s="68"/>
      <c r="F645" s="68"/>
      <c r="G645" s="68"/>
      <c r="I645" s="69"/>
      <c r="J645" s="68"/>
      <c r="L645" s="69"/>
    </row>
    <row r="646" spans="1:12">
      <c r="A646" s="68" t="s">
        <v>899</v>
      </c>
      <c r="C646" s="68"/>
      <c r="D646" s="68"/>
      <c r="E646" s="68"/>
      <c r="F646" s="68"/>
      <c r="G646" s="68"/>
      <c r="I646" s="69"/>
      <c r="J646" s="68"/>
      <c r="L646" s="69"/>
    </row>
    <row r="647" spans="1:12">
      <c r="C647" s="68" t="s">
        <v>316</v>
      </c>
      <c r="D647" s="68" t="s">
        <v>317</v>
      </c>
      <c r="E647" s="68" t="s">
        <v>318</v>
      </c>
      <c r="F647" s="68" t="s">
        <v>319</v>
      </c>
      <c r="G647" s="68"/>
      <c r="H647" s="63" t="s">
        <v>320</v>
      </c>
      <c r="I647" s="69"/>
      <c r="J647" s="68"/>
      <c r="K647" s="63" t="s">
        <v>321</v>
      </c>
      <c r="L647" s="69"/>
    </row>
    <row r="648" spans="1:12">
      <c r="A648" s="63">
        <v>1</v>
      </c>
      <c r="B648" s="63" t="s">
        <v>322</v>
      </c>
      <c r="C648" s="68">
        <v>2</v>
      </c>
      <c r="D648" s="68">
        <v>2</v>
      </c>
      <c r="E648" s="68">
        <v>0</v>
      </c>
      <c r="F648" s="68">
        <v>0</v>
      </c>
      <c r="G648" s="68">
        <v>46</v>
      </c>
      <c r="H648" s="63" t="s">
        <v>323</v>
      </c>
      <c r="I648" s="69">
        <v>20</v>
      </c>
      <c r="J648" s="68">
        <v>4</v>
      </c>
      <c r="K648" s="63" t="s">
        <v>323</v>
      </c>
      <c r="L648" s="69">
        <v>0</v>
      </c>
    </row>
    <row r="649" spans="1:12">
      <c r="A649" s="63">
        <v>2</v>
      </c>
      <c r="B649" s="63" t="s">
        <v>495</v>
      </c>
      <c r="C649" s="68">
        <v>2</v>
      </c>
      <c r="D649" s="68">
        <v>1</v>
      </c>
      <c r="E649" s="68">
        <v>0</v>
      </c>
      <c r="F649" s="68">
        <v>1</v>
      </c>
      <c r="G649" s="68">
        <v>26</v>
      </c>
      <c r="H649" s="63" t="s">
        <v>323</v>
      </c>
      <c r="I649" s="69">
        <v>36</v>
      </c>
      <c r="J649" s="68">
        <v>2</v>
      </c>
      <c r="K649" s="63" t="s">
        <v>323</v>
      </c>
      <c r="L649" s="69">
        <v>2</v>
      </c>
    </row>
    <row r="650" spans="1:12">
      <c r="A650" s="63">
        <v>3</v>
      </c>
      <c r="B650" s="63" t="s">
        <v>356</v>
      </c>
      <c r="C650" s="68">
        <v>2</v>
      </c>
      <c r="D650" s="68">
        <v>1</v>
      </c>
      <c r="E650" s="68">
        <v>0</v>
      </c>
      <c r="F650" s="68">
        <v>1</v>
      </c>
      <c r="G650" s="68">
        <v>16</v>
      </c>
      <c r="H650" s="63" t="s">
        <v>323</v>
      </c>
      <c r="I650" s="69">
        <v>17</v>
      </c>
      <c r="J650" s="68">
        <v>2</v>
      </c>
      <c r="K650" s="63" t="s">
        <v>323</v>
      </c>
      <c r="L650" s="69">
        <v>2</v>
      </c>
    </row>
    <row r="651" spans="1:12">
      <c r="A651" s="63">
        <v>4</v>
      </c>
      <c r="B651" s="63" t="s">
        <v>440</v>
      </c>
      <c r="C651" s="68">
        <v>2</v>
      </c>
      <c r="D651" s="68">
        <v>0</v>
      </c>
      <c r="E651" s="68">
        <v>0</v>
      </c>
      <c r="F651" s="68">
        <v>2</v>
      </c>
      <c r="G651" s="68">
        <v>11</v>
      </c>
      <c r="H651" s="63" t="s">
        <v>323</v>
      </c>
      <c r="I651" s="69">
        <v>26</v>
      </c>
      <c r="J651" s="68">
        <v>0</v>
      </c>
      <c r="K651" s="63" t="s">
        <v>323</v>
      </c>
      <c r="L651" s="69">
        <v>4</v>
      </c>
    </row>
    <row r="653" spans="1:12">
      <c r="A653" s="65"/>
    </row>
    <row r="654" spans="1:12">
      <c r="C654" s="66"/>
      <c r="D654" s="66"/>
      <c r="E654" s="66"/>
      <c r="F654" s="66"/>
      <c r="H654" s="67"/>
      <c r="K654" s="67"/>
    </row>
    <row r="655" spans="1:12">
      <c r="A655" s="68"/>
      <c r="C655" s="68"/>
      <c r="D655" s="68"/>
      <c r="E655" s="68"/>
      <c r="F655" s="68"/>
      <c r="G655" s="68"/>
      <c r="I655" s="69"/>
      <c r="J655" s="68"/>
      <c r="L655" s="69"/>
    </row>
    <row r="656" spans="1:12">
      <c r="A656" s="68"/>
      <c r="C656" s="68"/>
      <c r="D656" s="68"/>
      <c r="E656" s="68"/>
      <c r="F656" s="68"/>
      <c r="G656" s="68"/>
      <c r="I656" s="69"/>
      <c r="J656" s="68"/>
      <c r="L656" s="69"/>
    </row>
    <row r="657" spans="1:12">
      <c r="A657" s="68"/>
      <c r="C657" s="68"/>
      <c r="D657" s="68"/>
      <c r="E657" s="68"/>
      <c r="F657" s="68"/>
      <c r="G657" s="68"/>
      <c r="I657" s="69"/>
      <c r="J657" s="68"/>
      <c r="L657" s="69"/>
    </row>
    <row r="658" spans="1:12">
      <c r="A658" s="68"/>
      <c r="C658" s="68"/>
      <c r="D658" s="68"/>
      <c r="E658" s="68"/>
      <c r="F658" s="68"/>
      <c r="G658" s="68"/>
      <c r="I658" s="69"/>
      <c r="J658" s="68"/>
      <c r="L658" s="69"/>
    </row>
    <row r="659" spans="1:12">
      <c r="A659" s="68"/>
      <c r="C659" s="68"/>
      <c r="D659" s="68"/>
      <c r="E659" s="68"/>
      <c r="F659" s="68"/>
      <c r="G659" s="68"/>
      <c r="I659" s="69"/>
      <c r="J659" s="68"/>
      <c r="L659" s="69"/>
    </row>
    <row r="660" spans="1:12">
      <c r="A660" s="68"/>
      <c r="C660" s="68"/>
      <c r="D660" s="68"/>
      <c r="E660" s="68"/>
      <c r="F660" s="68"/>
      <c r="G660" s="68"/>
      <c r="I660" s="69"/>
      <c r="J660" s="68"/>
      <c r="L660" s="69"/>
    </row>
    <row r="661" spans="1:12">
      <c r="A661" s="68"/>
      <c r="C661" s="68"/>
      <c r="D661" s="68"/>
      <c r="E661" s="68"/>
      <c r="F661" s="68"/>
      <c r="G661" s="68"/>
      <c r="I661" s="69"/>
      <c r="J661" s="68"/>
      <c r="L661" s="69"/>
    </row>
    <row r="662" spans="1:12">
      <c r="C662" s="68"/>
      <c r="D662" s="68"/>
      <c r="E662" s="68"/>
      <c r="F662" s="68"/>
      <c r="G662" s="68"/>
      <c r="I662" s="69"/>
      <c r="J662" s="68"/>
      <c r="L662" s="69"/>
    </row>
    <row r="663" spans="1:12">
      <c r="C663" s="68"/>
      <c r="D663" s="68"/>
      <c r="E663" s="68"/>
      <c r="F663" s="68"/>
      <c r="G663" s="68"/>
      <c r="I663" s="69"/>
      <c r="J663" s="68"/>
      <c r="L663" s="69"/>
    </row>
    <row r="664" spans="1:12">
      <c r="C664" s="68"/>
      <c r="D664" s="68"/>
      <c r="E664" s="68"/>
      <c r="F664" s="68"/>
      <c r="G664" s="68"/>
      <c r="I664" s="69"/>
      <c r="J664" s="68"/>
      <c r="L664" s="69"/>
    </row>
    <row r="665" spans="1:12">
      <c r="C665" s="68"/>
      <c r="D665" s="68"/>
      <c r="E665" s="68"/>
      <c r="F665" s="68"/>
      <c r="G665" s="68"/>
      <c r="I665" s="69"/>
      <c r="J665" s="68"/>
      <c r="L665" s="69"/>
    </row>
    <row r="666" spans="1:12">
      <c r="C666" s="68"/>
      <c r="D666" s="68"/>
      <c r="E666" s="68"/>
      <c r="F666" s="68"/>
      <c r="G666" s="68"/>
      <c r="I666" s="69"/>
      <c r="J666" s="68"/>
      <c r="L666" s="69"/>
    </row>
    <row r="668" spans="1:12">
      <c r="A668" s="65"/>
    </row>
    <row r="669" spans="1:12">
      <c r="C669" s="66"/>
      <c r="D669" s="66"/>
      <c r="E669" s="66"/>
      <c r="F669" s="66"/>
      <c r="H669" s="67"/>
      <c r="K669" s="67"/>
    </row>
    <row r="670" spans="1:12">
      <c r="A670" s="68"/>
      <c r="C670" s="68"/>
      <c r="D670" s="68"/>
      <c r="E670" s="68"/>
      <c r="F670" s="68"/>
      <c r="G670" s="68"/>
      <c r="I670" s="69"/>
      <c r="J670" s="68"/>
      <c r="L670" s="69"/>
    </row>
    <row r="671" spans="1:12">
      <c r="C671" s="68"/>
      <c r="D671" s="68"/>
      <c r="E671" s="68"/>
      <c r="F671" s="68"/>
      <c r="G671" s="68"/>
      <c r="I671" s="69"/>
      <c r="J671" s="68"/>
      <c r="L671" s="69"/>
    </row>
    <row r="672" spans="1:12">
      <c r="A672" s="68"/>
      <c r="C672" s="68"/>
      <c r="D672" s="68"/>
      <c r="E672" s="68"/>
      <c r="F672" s="68"/>
      <c r="G672" s="68"/>
      <c r="I672" s="69"/>
      <c r="J672" s="68"/>
      <c r="L672" s="69"/>
    </row>
    <row r="673" spans="1:12">
      <c r="A673" s="68"/>
      <c r="C673" s="68"/>
      <c r="D673" s="68"/>
      <c r="E673" s="68"/>
      <c r="F673" s="68"/>
      <c r="G673" s="68"/>
      <c r="I673" s="69"/>
      <c r="J673" s="68"/>
      <c r="L673" s="69"/>
    </row>
    <row r="674" spans="1:12">
      <c r="A674" s="68"/>
      <c r="C674" s="68"/>
      <c r="D674" s="68"/>
      <c r="E674" s="68"/>
      <c r="F674" s="68"/>
      <c r="G674" s="68"/>
      <c r="I674" s="69"/>
      <c r="J674" s="68"/>
      <c r="L674" s="69"/>
    </row>
    <row r="675" spans="1:12">
      <c r="A675" s="68"/>
      <c r="C675" s="68"/>
      <c r="D675" s="68"/>
      <c r="E675" s="68"/>
      <c r="F675" s="68"/>
      <c r="G675" s="68"/>
      <c r="I675" s="69"/>
      <c r="J675" s="68"/>
      <c r="L675" s="69"/>
    </row>
    <row r="676" spans="1:12">
      <c r="A676" s="68"/>
      <c r="C676" s="68"/>
      <c r="D676" s="68"/>
      <c r="E676" s="68"/>
      <c r="F676" s="68"/>
      <c r="G676" s="68"/>
      <c r="I676" s="69"/>
      <c r="J676" s="68"/>
      <c r="L676" s="69"/>
    </row>
    <row r="677" spans="1:12">
      <c r="C677" s="68"/>
      <c r="D677" s="68"/>
      <c r="E677" s="68"/>
      <c r="F677" s="68"/>
      <c r="G677" s="68"/>
      <c r="I677" s="69"/>
      <c r="J677" s="68"/>
      <c r="L677" s="69"/>
    </row>
    <row r="678" spans="1:12">
      <c r="C678" s="68"/>
      <c r="D678" s="68"/>
      <c r="E678" s="68"/>
      <c r="F678" s="68"/>
      <c r="G678" s="68"/>
      <c r="I678" s="69"/>
      <c r="J678" s="68"/>
      <c r="L678" s="69"/>
    </row>
    <row r="679" spans="1:12">
      <c r="C679" s="68"/>
      <c r="D679" s="68"/>
      <c r="E679" s="68"/>
      <c r="F679" s="68"/>
      <c r="G679" s="68"/>
      <c r="I679" s="69"/>
      <c r="J679" s="68"/>
      <c r="L679" s="69"/>
    </row>
    <row r="680" spans="1:12">
      <c r="C680" s="68"/>
      <c r="D680" s="68"/>
      <c r="E680" s="68"/>
      <c r="F680" s="68"/>
      <c r="G680" s="68"/>
      <c r="I680" s="69"/>
      <c r="J680" s="68"/>
      <c r="L680" s="69"/>
    </row>
    <row r="681" spans="1:12">
      <c r="C681" s="68"/>
      <c r="D681" s="68"/>
      <c r="E681" s="68"/>
      <c r="F681" s="68"/>
      <c r="G681" s="68"/>
      <c r="I681" s="69"/>
      <c r="J681" s="68"/>
      <c r="L681" s="69"/>
    </row>
    <row r="683" spans="1:12">
      <c r="A683" s="65"/>
    </row>
    <row r="684" spans="1:12">
      <c r="C684" s="66"/>
      <c r="D684" s="66"/>
      <c r="E684" s="66"/>
      <c r="F684" s="66"/>
      <c r="H684" s="67"/>
      <c r="K684" s="67"/>
    </row>
    <row r="685" spans="1:12">
      <c r="A685" s="68"/>
      <c r="C685" s="68"/>
      <c r="D685" s="68"/>
      <c r="E685" s="68"/>
      <c r="F685" s="68"/>
      <c r="G685" s="68"/>
      <c r="I685" s="69"/>
      <c r="J685" s="68"/>
      <c r="L685" s="69"/>
    </row>
    <row r="686" spans="1:12">
      <c r="A686" s="68"/>
      <c r="C686" s="68"/>
      <c r="D686" s="68"/>
      <c r="E686" s="68"/>
      <c r="F686" s="68"/>
      <c r="G686" s="68"/>
      <c r="I686" s="69"/>
      <c r="J686" s="68"/>
      <c r="L686" s="69"/>
    </row>
    <row r="687" spans="1:12">
      <c r="A687" s="68"/>
      <c r="C687" s="68"/>
      <c r="D687" s="68"/>
      <c r="E687" s="68"/>
      <c r="F687" s="68"/>
      <c r="G687" s="68"/>
      <c r="I687" s="69"/>
      <c r="J687" s="68"/>
      <c r="L687" s="69"/>
    </row>
    <row r="688" spans="1:12">
      <c r="A688" s="68"/>
      <c r="C688" s="68"/>
      <c r="D688" s="68"/>
      <c r="E688" s="68"/>
      <c r="F688" s="68"/>
      <c r="G688" s="68"/>
      <c r="I688" s="69"/>
      <c r="J688" s="68"/>
      <c r="L688" s="69"/>
    </row>
    <row r="689" spans="1:12">
      <c r="A689" s="68"/>
      <c r="C689" s="68"/>
      <c r="D689" s="68"/>
      <c r="E689" s="68"/>
      <c r="F689" s="68"/>
      <c r="G689" s="68"/>
      <c r="I689" s="69"/>
      <c r="J689" s="68"/>
      <c r="L689" s="69"/>
    </row>
    <row r="691" spans="1:12">
      <c r="A691" s="65"/>
    </row>
    <row r="692" spans="1:12">
      <c r="C692" s="66"/>
      <c r="D692" s="66"/>
      <c r="E692" s="66"/>
      <c r="F692" s="66"/>
      <c r="H692" s="67"/>
      <c r="K692" s="67"/>
    </row>
    <row r="693" spans="1:12">
      <c r="A693" s="68"/>
      <c r="C693" s="68"/>
      <c r="D693" s="68"/>
      <c r="E693" s="68"/>
      <c r="F693" s="68"/>
      <c r="G693" s="68"/>
      <c r="I693" s="69"/>
      <c r="J693" s="68"/>
      <c r="L693" s="69"/>
    </row>
    <row r="694" spans="1:12">
      <c r="A694" s="68"/>
      <c r="C694" s="68"/>
      <c r="D694" s="68"/>
      <c r="E694" s="68"/>
      <c r="F694" s="68"/>
      <c r="G694" s="68"/>
      <c r="I694" s="69"/>
      <c r="J694" s="68"/>
      <c r="L694" s="69"/>
    </row>
    <row r="695" spans="1:12">
      <c r="A695" s="68"/>
      <c r="C695" s="68"/>
      <c r="D695" s="68"/>
      <c r="E695" s="68"/>
      <c r="F695" s="68"/>
      <c r="G695" s="68"/>
      <c r="I695" s="69"/>
      <c r="J695" s="68"/>
      <c r="L695" s="69"/>
    </row>
    <row r="696" spans="1:12">
      <c r="A696" s="68"/>
      <c r="C696" s="68"/>
      <c r="D696" s="68"/>
      <c r="E696" s="68"/>
      <c r="F696" s="68"/>
      <c r="G696" s="68"/>
      <c r="I696" s="69"/>
      <c r="J696" s="68"/>
      <c r="L696" s="69"/>
    </row>
    <row r="697" spans="1:12">
      <c r="A697" s="68"/>
      <c r="C697" s="68"/>
      <c r="D697" s="68"/>
      <c r="E697" s="68"/>
      <c r="F697" s="68"/>
      <c r="G697" s="68"/>
      <c r="I697" s="69"/>
      <c r="J697" s="68"/>
      <c r="L697" s="69"/>
    </row>
    <row r="699" spans="1:12">
      <c r="A699" s="65"/>
    </row>
    <row r="700" spans="1:12">
      <c r="C700" s="66"/>
      <c r="D700" s="66"/>
      <c r="E700" s="66"/>
      <c r="F700" s="66"/>
      <c r="H700" s="67"/>
      <c r="K700" s="67"/>
    </row>
    <row r="702" spans="1:12">
      <c r="A702" s="65"/>
    </row>
    <row r="703" spans="1:12">
      <c r="C703" s="66"/>
      <c r="D703" s="66"/>
      <c r="E703" s="66"/>
      <c r="F703" s="66"/>
      <c r="H703" s="67"/>
      <c r="K703" s="6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71F3-529C-47D5-B32E-D757AEE79D3E}">
  <sheetPr>
    <tabColor rgb="FFFFFFCC"/>
  </sheetPr>
  <dimension ref="A1:L297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948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949</v>
      </c>
      <c r="C7" s="68">
        <v>22</v>
      </c>
      <c r="D7" s="68">
        <v>18</v>
      </c>
      <c r="E7" s="68">
        <v>2</v>
      </c>
      <c r="F7" s="68">
        <v>2</v>
      </c>
      <c r="G7" s="68">
        <v>687</v>
      </c>
      <c r="H7" s="63" t="s">
        <v>323</v>
      </c>
      <c r="I7" s="69">
        <v>587</v>
      </c>
      <c r="J7" s="68">
        <v>38</v>
      </c>
      <c r="K7" s="63" t="s">
        <v>323</v>
      </c>
      <c r="L7" s="69">
        <v>6</v>
      </c>
    </row>
    <row r="8" spans="1:12">
      <c r="A8" s="68">
        <v>2</v>
      </c>
      <c r="B8" s="63" t="s">
        <v>448</v>
      </c>
      <c r="C8" s="68">
        <v>22</v>
      </c>
      <c r="D8" s="68">
        <v>15</v>
      </c>
      <c r="E8" s="68">
        <v>2</v>
      </c>
      <c r="F8" s="68">
        <v>5</v>
      </c>
      <c r="G8" s="68">
        <v>648</v>
      </c>
      <c r="H8" s="63" t="s">
        <v>323</v>
      </c>
      <c r="I8" s="69">
        <v>574</v>
      </c>
      <c r="J8" s="68">
        <v>32</v>
      </c>
      <c r="K8" s="63" t="s">
        <v>323</v>
      </c>
      <c r="L8" s="69">
        <v>12</v>
      </c>
    </row>
    <row r="9" spans="1:12">
      <c r="A9" s="68">
        <v>3</v>
      </c>
      <c r="B9" s="63" t="s">
        <v>950</v>
      </c>
      <c r="C9" s="68">
        <v>22</v>
      </c>
      <c r="D9" s="68">
        <v>14</v>
      </c>
      <c r="E9" s="68">
        <v>2</v>
      </c>
      <c r="F9" s="68">
        <v>6</v>
      </c>
      <c r="G9" s="68">
        <v>639</v>
      </c>
      <c r="H9" s="63" t="s">
        <v>323</v>
      </c>
      <c r="I9" s="69">
        <v>568</v>
      </c>
      <c r="J9" s="68">
        <v>30</v>
      </c>
      <c r="K9" s="63" t="s">
        <v>323</v>
      </c>
      <c r="L9" s="69">
        <v>14</v>
      </c>
    </row>
    <row r="10" spans="1:12">
      <c r="A10" s="68">
        <v>4</v>
      </c>
      <c r="B10" s="63" t="s">
        <v>951</v>
      </c>
      <c r="C10" s="68">
        <v>22</v>
      </c>
      <c r="D10" s="68">
        <v>15</v>
      </c>
      <c r="E10" s="68">
        <v>0</v>
      </c>
      <c r="F10" s="68">
        <v>7</v>
      </c>
      <c r="G10" s="68">
        <v>625</v>
      </c>
      <c r="H10" s="63" t="s">
        <v>323</v>
      </c>
      <c r="I10" s="69">
        <v>530</v>
      </c>
      <c r="J10" s="68">
        <v>30</v>
      </c>
      <c r="K10" s="63" t="s">
        <v>323</v>
      </c>
      <c r="L10" s="69">
        <v>14</v>
      </c>
    </row>
    <row r="11" spans="1:12">
      <c r="A11" s="68">
        <v>5</v>
      </c>
      <c r="B11" s="63" t="s">
        <v>419</v>
      </c>
      <c r="C11" s="68">
        <v>22</v>
      </c>
      <c r="D11" s="68">
        <v>12</v>
      </c>
      <c r="E11" s="68">
        <v>4</v>
      </c>
      <c r="F11" s="68">
        <v>6</v>
      </c>
      <c r="G11" s="68">
        <v>619</v>
      </c>
      <c r="H11" s="63" t="s">
        <v>323</v>
      </c>
      <c r="I11" s="69">
        <v>559</v>
      </c>
      <c r="J11" s="68">
        <v>28</v>
      </c>
      <c r="K11" s="63" t="s">
        <v>323</v>
      </c>
      <c r="L11" s="69">
        <v>16</v>
      </c>
    </row>
    <row r="12" spans="1:12">
      <c r="A12" s="68">
        <v>6</v>
      </c>
      <c r="B12" s="63" t="s">
        <v>952</v>
      </c>
      <c r="C12" s="68">
        <v>22</v>
      </c>
      <c r="D12" s="68">
        <v>11</v>
      </c>
      <c r="E12" s="68">
        <v>0</v>
      </c>
      <c r="F12" s="68">
        <v>11</v>
      </c>
      <c r="G12" s="68">
        <v>606</v>
      </c>
      <c r="H12" s="63" t="s">
        <v>323</v>
      </c>
      <c r="I12" s="69">
        <v>617</v>
      </c>
      <c r="J12" s="68">
        <v>22</v>
      </c>
      <c r="K12" s="63" t="s">
        <v>323</v>
      </c>
      <c r="L12" s="69">
        <v>22</v>
      </c>
    </row>
    <row r="13" spans="1:12">
      <c r="A13" s="68">
        <v>7</v>
      </c>
      <c r="B13" s="63" t="s">
        <v>459</v>
      </c>
      <c r="C13" s="68">
        <v>22</v>
      </c>
      <c r="D13" s="68">
        <v>7</v>
      </c>
      <c r="E13" s="68">
        <v>6</v>
      </c>
      <c r="F13" s="68">
        <v>9</v>
      </c>
      <c r="G13" s="68">
        <v>592</v>
      </c>
      <c r="H13" s="63" t="s">
        <v>323</v>
      </c>
      <c r="I13" s="69">
        <v>583</v>
      </c>
      <c r="J13" s="68">
        <v>20</v>
      </c>
      <c r="K13" s="63" t="s">
        <v>323</v>
      </c>
      <c r="L13" s="69">
        <v>24</v>
      </c>
    </row>
    <row r="14" spans="1:12">
      <c r="A14" s="68">
        <v>8</v>
      </c>
      <c r="B14" s="63" t="s">
        <v>953</v>
      </c>
      <c r="C14" s="68">
        <v>22</v>
      </c>
      <c r="D14" s="68">
        <v>8</v>
      </c>
      <c r="E14" s="68">
        <v>2</v>
      </c>
      <c r="F14" s="68">
        <v>12</v>
      </c>
      <c r="G14" s="68">
        <v>484</v>
      </c>
      <c r="H14" s="63" t="s">
        <v>323</v>
      </c>
      <c r="I14" s="69">
        <v>494</v>
      </c>
      <c r="J14" s="68">
        <v>18</v>
      </c>
      <c r="K14" s="63" t="s">
        <v>323</v>
      </c>
      <c r="L14" s="69">
        <v>26</v>
      </c>
    </row>
    <row r="15" spans="1:12">
      <c r="A15" s="68">
        <v>9</v>
      </c>
      <c r="B15" s="63" t="s">
        <v>955</v>
      </c>
      <c r="C15" s="68">
        <v>22</v>
      </c>
      <c r="D15" s="68">
        <v>8</v>
      </c>
      <c r="E15" s="68">
        <v>2</v>
      </c>
      <c r="F15" s="68">
        <v>12</v>
      </c>
      <c r="G15" s="68">
        <v>608</v>
      </c>
      <c r="H15" s="63" t="s">
        <v>323</v>
      </c>
      <c r="I15" s="69">
        <v>635</v>
      </c>
      <c r="J15" s="68">
        <v>18</v>
      </c>
      <c r="K15" s="63" t="s">
        <v>323</v>
      </c>
      <c r="L15" s="69">
        <v>26</v>
      </c>
    </row>
    <row r="16" spans="1:12">
      <c r="A16" s="68">
        <v>10</v>
      </c>
      <c r="B16" s="63" t="s">
        <v>954</v>
      </c>
      <c r="C16" s="68">
        <v>22</v>
      </c>
      <c r="D16" s="68">
        <v>8</v>
      </c>
      <c r="E16" s="68">
        <v>1</v>
      </c>
      <c r="F16" s="68">
        <v>13</v>
      </c>
      <c r="G16" s="68">
        <v>562</v>
      </c>
      <c r="H16" s="63" t="s">
        <v>323</v>
      </c>
      <c r="I16" s="69">
        <v>594</v>
      </c>
      <c r="J16" s="68">
        <v>17</v>
      </c>
      <c r="K16" s="63" t="s">
        <v>323</v>
      </c>
      <c r="L16" s="69">
        <v>27</v>
      </c>
    </row>
    <row r="17" spans="1:12">
      <c r="A17" s="68">
        <v>11</v>
      </c>
      <c r="B17" s="63" t="s">
        <v>956</v>
      </c>
      <c r="C17" s="68">
        <v>22</v>
      </c>
      <c r="D17" s="68">
        <v>4</v>
      </c>
      <c r="E17" s="68">
        <v>3</v>
      </c>
      <c r="F17" s="68">
        <v>15</v>
      </c>
      <c r="G17" s="68">
        <v>558</v>
      </c>
      <c r="H17" s="63" t="s">
        <v>323</v>
      </c>
      <c r="I17" s="69">
        <v>634</v>
      </c>
      <c r="J17" s="68">
        <v>11</v>
      </c>
      <c r="K17" s="63" t="s">
        <v>323</v>
      </c>
      <c r="L17" s="69">
        <v>33</v>
      </c>
    </row>
    <row r="18" spans="1:12">
      <c r="A18" s="68">
        <v>12</v>
      </c>
      <c r="B18" s="63" t="s">
        <v>957</v>
      </c>
      <c r="C18" s="68">
        <v>22</v>
      </c>
      <c r="D18" s="68">
        <v>0</v>
      </c>
      <c r="E18" s="68">
        <v>0</v>
      </c>
      <c r="F18" s="68">
        <v>22</v>
      </c>
      <c r="G18" s="68">
        <v>472</v>
      </c>
      <c r="H18" s="63" t="s">
        <v>323</v>
      </c>
      <c r="I18" s="69">
        <v>725</v>
      </c>
      <c r="J18" s="68">
        <v>0</v>
      </c>
      <c r="K18" s="63" t="s">
        <v>323</v>
      </c>
      <c r="L18" s="69">
        <v>44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958</v>
      </c>
      <c r="C22" s="68">
        <v>22</v>
      </c>
      <c r="D22" s="68">
        <v>19</v>
      </c>
      <c r="E22" s="68">
        <v>2</v>
      </c>
      <c r="F22" s="68">
        <v>1</v>
      </c>
      <c r="G22" s="68">
        <v>766</v>
      </c>
      <c r="H22" s="63" t="s">
        <v>323</v>
      </c>
      <c r="I22" s="69">
        <v>530</v>
      </c>
      <c r="J22" s="68">
        <v>40</v>
      </c>
      <c r="K22" s="63" t="s">
        <v>323</v>
      </c>
      <c r="L22" s="69">
        <v>4</v>
      </c>
    </row>
    <row r="23" spans="1:12">
      <c r="A23" s="68">
        <v>2</v>
      </c>
      <c r="B23" s="63" t="s">
        <v>959</v>
      </c>
      <c r="C23" s="68">
        <v>22</v>
      </c>
      <c r="D23" s="68">
        <v>15</v>
      </c>
      <c r="E23" s="68">
        <v>3</v>
      </c>
      <c r="F23" s="68">
        <v>4</v>
      </c>
      <c r="G23" s="68">
        <v>629</v>
      </c>
      <c r="H23" s="63" t="s">
        <v>323</v>
      </c>
      <c r="I23" s="69">
        <v>547</v>
      </c>
      <c r="J23" s="68">
        <v>33</v>
      </c>
      <c r="K23" s="63" t="s">
        <v>323</v>
      </c>
      <c r="L23" s="69">
        <v>11</v>
      </c>
    </row>
    <row r="24" spans="1:12">
      <c r="A24" s="68">
        <v>3</v>
      </c>
      <c r="B24" s="63" t="s">
        <v>962</v>
      </c>
      <c r="C24" s="68">
        <v>22</v>
      </c>
      <c r="D24" s="68">
        <v>13</v>
      </c>
      <c r="E24" s="68">
        <v>1</v>
      </c>
      <c r="F24" s="68">
        <v>8</v>
      </c>
      <c r="G24" s="68">
        <v>656</v>
      </c>
      <c r="H24" s="63" t="s">
        <v>323</v>
      </c>
      <c r="I24" s="69">
        <v>622</v>
      </c>
      <c r="J24" s="68">
        <v>27</v>
      </c>
      <c r="K24" s="63" t="s">
        <v>323</v>
      </c>
      <c r="L24" s="69">
        <v>17</v>
      </c>
    </row>
    <row r="25" spans="1:12">
      <c r="A25" s="68">
        <v>4</v>
      </c>
      <c r="B25" s="63" t="s">
        <v>960</v>
      </c>
      <c r="C25" s="68">
        <v>22</v>
      </c>
      <c r="D25" s="68">
        <v>13</v>
      </c>
      <c r="E25" s="68">
        <v>1</v>
      </c>
      <c r="F25" s="68">
        <v>8</v>
      </c>
      <c r="G25" s="68">
        <v>640</v>
      </c>
      <c r="H25" s="63" t="s">
        <v>323</v>
      </c>
      <c r="I25" s="69">
        <v>637</v>
      </c>
      <c r="J25" s="68">
        <v>27</v>
      </c>
      <c r="K25" s="63" t="s">
        <v>323</v>
      </c>
      <c r="L25" s="69">
        <v>17</v>
      </c>
    </row>
    <row r="26" spans="1:12">
      <c r="A26" s="68">
        <v>5</v>
      </c>
      <c r="B26" s="63" t="s">
        <v>964</v>
      </c>
      <c r="C26" s="68">
        <v>22</v>
      </c>
      <c r="D26" s="68">
        <v>12</v>
      </c>
      <c r="E26" s="68">
        <v>2</v>
      </c>
      <c r="F26" s="68">
        <v>8</v>
      </c>
      <c r="G26" s="68">
        <v>642</v>
      </c>
      <c r="H26" s="63" t="s">
        <v>323</v>
      </c>
      <c r="I26" s="69">
        <v>641</v>
      </c>
      <c r="J26" s="68">
        <v>26</v>
      </c>
      <c r="K26" s="63" t="s">
        <v>323</v>
      </c>
      <c r="L26" s="69">
        <v>18</v>
      </c>
    </row>
    <row r="27" spans="1:12">
      <c r="A27" s="68">
        <v>6</v>
      </c>
      <c r="B27" s="63" t="s">
        <v>961</v>
      </c>
      <c r="C27" s="68">
        <v>22</v>
      </c>
      <c r="D27" s="68">
        <v>11</v>
      </c>
      <c r="E27" s="68">
        <v>2</v>
      </c>
      <c r="F27" s="68">
        <v>9</v>
      </c>
      <c r="G27" s="68">
        <v>590</v>
      </c>
      <c r="H27" s="63" t="s">
        <v>323</v>
      </c>
      <c r="I27" s="69">
        <v>576</v>
      </c>
      <c r="J27" s="68">
        <v>24</v>
      </c>
      <c r="K27" s="63" t="s">
        <v>323</v>
      </c>
      <c r="L27" s="69">
        <v>20</v>
      </c>
    </row>
    <row r="28" spans="1:12">
      <c r="A28" s="68">
        <v>7</v>
      </c>
      <c r="B28" s="63" t="s">
        <v>967</v>
      </c>
      <c r="C28" s="68">
        <v>22</v>
      </c>
      <c r="D28" s="68">
        <v>9</v>
      </c>
      <c r="E28" s="68">
        <v>1</v>
      </c>
      <c r="F28" s="68">
        <v>12</v>
      </c>
      <c r="G28" s="68">
        <v>640</v>
      </c>
      <c r="H28" s="63" t="s">
        <v>323</v>
      </c>
      <c r="I28" s="69">
        <v>644</v>
      </c>
      <c r="J28" s="68">
        <v>19</v>
      </c>
      <c r="K28" s="63" t="s">
        <v>323</v>
      </c>
      <c r="L28" s="69">
        <v>25</v>
      </c>
    </row>
    <row r="29" spans="1:12">
      <c r="A29" s="68">
        <v>8</v>
      </c>
      <c r="B29" s="63" t="s">
        <v>966</v>
      </c>
      <c r="C29" s="68">
        <v>22</v>
      </c>
      <c r="D29" s="68">
        <v>9</v>
      </c>
      <c r="E29" s="68">
        <v>1</v>
      </c>
      <c r="F29" s="68">
        <v>12</v>
      </c>
      <c r="G29" s="68">
        <v>592</v>
      </c>
      <c r="H29" s="63" t="s">
        <v>323</v>
      </c>
      <c r="I29" s="69">
        <v>647</v>
      </c>
      <c r="J29" s="68">
        <v>19</v>
      </c>
      <c r="K29" s="63" t="s">
        <v>323</v>
      </c>
      <c r="L29" s="69">
        <v>25</v>
      </c>
    </row>
    <row r="30" spans="1:12">
      <c r="A30" s="68">
        <v>9</v>
      </c>
      <c r="B30" s="63" t="s">
        <v>963</v>
      </c>
      <c r="C30" s="68">
        <v>22</v>
      </c>
      <c r="D30" s="68">
        <v>8</v>
      </c>
      <c r="E30" s="68">
        <v>1</v>
      </c>
      <c r="F30" s="68">
        <v>13</v>
      </c>
      <c r="G30" s="68">
        <v>565</v>
      </c>
      <c r="H30" s="63" t="s">
        <v>323</v>
      </c>
      <c r="I30" s="69">
        <v>636</v>
      </c>
      <c r="J30" s="68">
        <v>17</v>
      </c>
      <c r="K30" s="63" t="s">
        <v>323</v>
      </c>
      <c r="L30" s="69">
        <v>27</v>
      </c>
    </row>
    <row r="31" spans="1:12">
      <c r="A31" s="68">
        <v>10</v>
      </c>
      <c r="B31" s="63" t="s">
        <v>965</v>
      </c>
      <c r="C31" s="68">
        <v>22</v>
      </c>
      <c r="D31" s="68">
        <v>7</v>
      </c>
      <c r="E31" s="68">
        <v>0</v>
      </c>
      <c r="F31" s="68">
        <v>15</v>
      </c>
      <c r="G31" s="68">
        <v>574</v>
      </c>
      <c r="H31" s="63" t="s">
        <v>323</v>
      </c>
      <c r="I31" s="69">
        <v>628</v>
      </c>
      <c r="J31" s="68">
        <v>14</v>
      </c>
      <c r="K31" s="63" t="s">
        <v>323</v>
      </c>
      <c r="L31" s="69">
        <v>30</v>
      </c>
    </row>
    <row r="32" spans="1:12">
      <c r="A32" s="68">
        <v>11</v>
      </c>
      <c r="B32" s="63" t="s">
        <v>968</v>
      </c>
      <c r="C32" s="68">
        <v>22</v>
      </c>
      <c r="D32" s="68">
        <v>4</v>
      </c>
      <c r="E32" s="68">
        <v>1</v>
      </c>
      <c r="F32" s="68">
        <v>17</v>
      </c>
      <c r="G32" s="68">
        <v>584</v>
      </c>
      <c r="H32" s="63" t="s">
        <v>323</v>
      </c>
      <c r="I32" s="69">
        <v>668</v>
      </c>
      <c r="J32" s="68">
        <v>9</v>
      </c>
      <c r="K32" s="63" t="s">
        <v>323</v>
      </c>
      <c r="L32" s="69">
        <v>35</v>
      </c>
    </row>
    <row r="33" spans="1:12">
      <c r="A33" s="68">
        <v>12</v>
      </c>
      <c r="B33" s="63" t="s">
        <v>969</v>
      </c>
      <c r="C33" s="68">
        <v>22</v>
      </c>
      <c r="D33" s="68">
        <v>4</v>
      </c>
      <c r="E33" s="68">
        <v>1</v>
      </c>
      <c r="F33" s="68">
        <v>17</v>
      </c>
      <c r="G33" s="68">
        <v>572</v>
      </c>
      <c r="H33" s="63" t="s">
        <v>323</v>
      </c>
      <c r="I33" s="69">
        <v>674</v>
      </c>
      <c r="J33" s="68">
        <v>9</v>
      </c>
      <c r="K33" s="63" t="s">
        <v>323</v>
      </c>
      <c r="L33" s="69">
        <v>35</v>
      </c>
    </row>
    <row r="35" spans="1:12">
      <c r="A35" s="65" t="s">
        <v>970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517</v>
      </c>
      <c r="C37" s="68">
        <v>16</v>
      </c>
      <c r="D37" s="68">
        <v>14</v>
      </c>
      <c r="E37" s="68">
        <v>0</v>
      </c>
      <c r="F37" s="68">
        <v>2</v>
      </c>
      <c r="G37" s="68">
        <v>423</v>
      </c>
      <c r="H37" s="63" t="s">
        <v>323</v>
      </c>
      <c r="I37" s="69">
        <v>350</v>
      </c>
      <c r="J37" s="68">
        <v>28</v>
      </c>
      <c r="K37" s="63" t="s">
        <v>323</v>
      </c>
      <c r="L37" s="69">
        <v>4</v>
      </c>
    </row>
    <row r="38" spans="1:12">
      <c r="A38" s="68">
        <v>2</v>
      </c>
      <c r="B38" s="63" t="s">
        <v>971</v>
      </c>
      <c r="C38" s="68">
        <v>16</v>
      </c>
      <c r="D38" s="68">
        <v>11</v>
      </c>
      <c r="E38" s="68">
        <v>0</v>
      </c>
      <c r="F38" s="68">
        <v>5</v>
      </c>
      <c r="G38" s="68">
        <v>405</v>
      </c>
      <c r="H38" s="63" t="s">
        <v>323</v>
      </c>
      <c r="I38" s="69">
        <v>376</v>
      </c>
      <c r="J38" s="68">
        <v>22</v>
      </c>
      <c r="K38" s="63" t="s">
        <v>323</v>
      </c>
      <c r="L38" s="69">
        <v>10</v>
      </c>
    </row>
    <row r="39" spans="1:12">
      <c r="A39" s="68">
        <v>3</v>
      </c>
      <c r="B39" s="63" t="s">
        <v>973</v>
      </c>
      <c r="C39" s="68">
        <v>16</v>
      </c>
      <c r="D39" s="68">
        <v>9</v>
      </c>
      <c r="E39" s="68">
        <v>1</v>
      </c>
      <c r="F39" s="68">
        <v>6</v>
      </c>
      <c r="G39" s="68">
        <v>443</v>
      </c>
      <c r="H39" s="63" t="s">
        <v>323</v>
      </c>
      <c r="I39" s="69">
        <v>421</v>
      </c>
      <c r="J39" s="68">
        <v>19</v>
      </c>
      <c r="K39" s="63" t="s">
        <v>323</v>
      </c>
      <c r="L39" s="69">
        <v>13</v>
      </c>
    </row>
    <row r="40" spans="1:12">
      <c r="A40" s="68">
        <v>4</v>
      </c>
      <c r="B40" s="63" t="s">
        <v>974</v>
      </c>
      <c r="C40" s="68">
        <v>16</v>
      </c>
      <c r="D40" s="68">
        <v>9</v>
      </c>
      <c r="E40" s="68">
        <v>1</v>
      </c>
      <c r="F40" s="68">
        <v>6</v>
      </c>
      <c r="G40" s="68">
        <v>439</v>
      </c>
      <c r="H40" s="63" t="s">
        <v>323</v>
      </c>
      <c r="I40" s="69">
        <v>422</v>
      </c>
      <c r="J40" s="68">
        <v>19</v>
      </c>
      <c r="K40" s="63" t="s">
        <v>323</v>
      </c>
      <c r="L40" s="69">
        <v>13</v>
      </c>
    </row>
    <row r="41" spans="1:12">
      <c r="A41" s="68">
        <v>5</v>
      </c>
      <c r="B41" s="63" t="s">
        <v>972</v>
      </c>
      <c r="C41" s="68">
        <v>16</v>
      </c>
      <c r="D41" s="68">
        <v>8</v>
      </c>
      <c r="E41" s="68">
        <v>2</v>
      </c>
      <c r="F41" s="68">
        <v>6</v>
      </c>
      <c r="G41" s="68">
        <v>457</v>
      </c>
      <c r="H41" s="63" t="s">
        <v>323</v>
      </c>
      <c r="I41" s="69">
        <v>426</v>
      </c>
      <c r="J41" s="68">
        <v>18</v>
      </c>
      <c r="K41" s="63" t="s">
        <v>323</v>
      </c>
      <c r="L41" s="69">
        <v>14</v>
      </c>
    </row>
    <row r="42" spans="1:12">
      <c r="A42" s="68">
        <v>6</v>
      </c>
      <c r="B42" s="63" t="s">
        <v>976</v>
      </c>
      <c r="C42" s="68">
        <v>16</v>
      </c>
      <c r="D42" s="68">
        <v>7</v>
      </c>
      <c r="E42" s="68">
        <v>2</v>
      </c>
      <c r="F42" s="68">
        <v>7</v>
      </c>
      <c r="G42" s="68">
        <v>414</v>
      </c>
      <c r="H42" s="63" t="s">
        <v>323</v>
      </c>
      <c r="I42" s="69">
        <v>396</v>
      </c>
      <c r="J42" s="68">
        <v>16</v>
      </c>
      <c r="K42" s="63" t="s">
        <v>323</v>
      </c>
      <c r="L42" s="69">
        <v>16</v>
      </c>
    </row>
    <row r="43" spans="1:12">
      <c r="A43" s="68">
        <v>7</v>
      </c>
      <c r="B43" s="63" t="s">
        <v>977</v>
      </c>
      <c r="C43" s="68">
        <v>16</v>
      </c>
      <c r="D43" s="68">
        <v>5</v>
      </c>
      <c r="E43" s="68">
        <v>0</v>
      </c>
      <c r="F43" s="68">
        <v>11</v>
      </c>
      <c r="G43" s="68">
        <v>342</v>
      </c>
      <c r="H43" s="63" t="s">
        <v>323</v>
      </c>
      <c r="I43" s="69">
        <v>391</v>
      </c>
      <c r="J43" s="68">
        <v>10</v>
      </c>
      <c r="K43" s="63" t="s">
        <v>323</v>
      </c>
      <c r="L43" s="69">
        <v>22</v>
      </c>
    </row>
    <row r="44" spans="1:12">
      <c r="A44" s="68">
        <v>8</v>
      </c>
      <c r="B44" s="63" t="s">
        <v>975</v>
      </c>
      <c r="C44" s="68">
        <v>16</v>
      </c>
      <c r="D44" s="68">
        <v>4</v>
      </c>
      <c r="E44" s="68">
        <v>2</v>
      </c>
      <c r="F44" s="68">
        <v>10</v>
      </c>
      <c r="G44" s="68">
        <v>362</v>
      </c>
      <c r="H44" s="63" t="s">
        <v>323</v>
      </c>
      <c r="I44" s="69">
        <v>398</v>
      </c>
      <c r="J44" s="68">
        <v>10</v>
      </c>
      <c r="K44" s="63" t="s">
        <v>323</v>
      </c>
      <c r="L44" s="69">
        <v>22</v>
      </c>
    </row>
    <row r="45" spans="1:12">
      <c r="A45" s="68">
        <v>9</v>
      </c>
      <c r="B45" s="63" t="s">
        <v>978</v>
      </c>
      <c r="C45" s="68">
        <v>16</v>
      </c>
      <c r="D45" s="68">
        <v>1</v>
      </c>
      <c r="E45" s="68">
        <v>0</v>
      </c>
      <c r="F45" s="68">
        <v>15</v>
      </c>
      <c r="G45" s="68">
        <v>340</v>
      </c>
      <c r="H45" s="63" t="s">
        <v>323</v>
      </c>
      <c r="I45" s="69">
        <v>445</v>
      </c>
      <c r="J45" s="68">
        <v>2</v>
      </c>
      <c r="K45" s="63" t="s">
        <v>323</v>
      </c>
      <c r="L45" s="69">
        <v>30</v>
      </c>
    </row>
    <row r="47" spans="1:12">
      <c r="A47" s="65" t="s">
        <v>979</v>
      </c>
    </row>
    <row r="48" spans="1:12">
      <c r="C48" s="66" t="s">
        <v>316</v>
      </c>
      <c r="D48" s="66" t="s">
        <v>317</v>
      </c>
      <c r="E48" s="66" t="s">
        <v>318</v>
      </c>
      <c r="F48" s="66" t="s">
        <v>319</v>
      </c>
      <c r="H48" s="67" t="s">
        <v>320</v>
      </c>
      <c r="K48" s="67" t="s">
        <v>321</v>
      </c>
    </row>
    <row r="49" spans="1:12">
      <c r="A49" s="68">
        <v>1</v>
      </c>
      <c r="B49" s="63" t="s">
        <v>980</v>
      </c>
      <c r="C49" s="68">
        <v>12</v>
      </c>
      <c r="D49" s="68">
        <v>10</v>
      </c>
      <c r="E49" s="68">
        <v>0</v>
      </c>
      <c r="F49" s="68">
        <v>2</v>
      </c>
      <c r="G49" s="68">
        <v>372</v>
      </c>
      <c r="H49" s="63" t="s">
        <v>323</v>
      </c>
      <c r="I49" s="69">
        <v>273</v>
      </c>
      <c r="J49" s="68">
        <v>20</v>
      </c>
      <c r="K49" s="63" t="s">
        <v>323</v>
      </c>
      <c r="L49" s="69">
        <v>4</v>
      </c>
    </row>
    <row r="50" spans="1:12">
      <c r="A50" s="68">
        <v>2</v>
      </c>
      <c r="B50" s="63" t="s">
        <v>982</v>
      </c>
      <c r="C50" s="68">
        <v>12</v>
      </c>
      <c r="D50" s="68">
        <v>9</v>
      </c>
      <c r="E50" s="68">
        <v>0</v>
      </c>
      <c r="F50" s="68">
        <v>3</v>
      </c>
      <c r="G50" s="68">
        <v>343</v>
      </c>
      <c r="H50" s="63" t="s">
        <v>323</v>
      </c>
      <c r="I50" s="69">
        <v>302</v>
      </c>
      <c r="J50" s="68">
        <v>18</v>
      </c>
      <c r="K50" s="63" t="s">
        <v>323</v>
      </c>
      <c r="L50" s="69">
        <v>6</v>
      </c>
    </row>
    <row r="51" spans="1:12">
      <c r="A51" s="68">
        <v>3</v>
      </c>
      <c r="B51" s="63" t="s">
        <v>983</v>
      </c>
      <c r="C51" s="68">
        <v>12</v>
      </c>
      <c r="D51" s="68">
        <v>7</v>
      </c>
      <c r="E51" s="68">
        <v>1</v>
      </c>
      <c r="F51" s="68">
        <v>4</v>
      </c>
      <c r="G51" s="68">
        <v>346</v>
      </c>
      <c r="H51" s="63" t="s">
        <v>323</v>
      </c>
      <c r="I51" s="69">
        <v>311</v>
      </c>
      <c r="J51" s="68">
        <v>15</v>
      </c>
      <c r="K51" s="63" t="s">
        <v>323</v>
      </c>
      <c r="L51" s="69">
        <v>9</v>
      </c>
    </row>
    <row r="52" spans="1:12">
      <c r="A52" s="68">
        <v>4</v>
      </c>
      <c r="B52" s="63" t="s">
        <v>981</v>
      </c>
      <c r="C52" s="68">
        <v>12</v>
      </c>
      <c r="D52" s="68">
        <v>7</v>
      </c>
      <c r="E52" s="68">
        <v>0</v>
      </c>
      <c r="F52" s="68">
        <v>5</v>
      </c>
      <c r="G52" s="68">
        <v>353</v>
      </c>
      <c r="H52" s="63" t="s">
        <v>323</v>
      </c>
      <c r="I52" s="69">
        <v>317</v>
      </c>
      <c r="J52" s="68">
        <v>14</v>
      </c>
      <c r="K52" s="63" t="s">
        <v>323</v>
      </c>
      <c r="L52" s="69">
        <v>10</v>
      </c>
    </row>
    <row r="53" spans="1:12">
      <c r="A53" s="68">
        <v>5</v>
      </c>
      <c r="B53" s="63" t="s">
        <v>984</v>
      </c>
      <c r="C53" s="68">
        <v>12</v>
      </c>
      <c r="D53" s="68">
        <v>6</v>
      </c>
      <c r="E53" s="68">
        <v>1</v>
      </c>
      <c r="F53" s="68">
        <v>5</v>
      </c>
      <c r="G53" s="68">
        <v>307</v>
      </c>
      <c r="H53" s="63" t="s">
        <v>323</v>
      </c>
      <c r="I53" s="69">
        <v>309</v>
      </c>
      <c r="J53" s="68">
        <v>13</v>
      </c>
      <c r="K53" s="63" t="s">
        <v>323</v>
      </c>
      <c r="L53" s="69">
        <v>11</v>
      </c>
    </row>
    <row r="54" spans="1:12">
      <c r="A54" s="68">
        <v>6</v>
      </c>
      <c r="B54" s="63" t="s">
        <v>985</v>
      </c>
      <c r="C54" s="68">
        <v>12</v>
      </c>
      <c r="D54" s="68">
        <v>1</v>
      </c>
      <c r="E54" s="68">
        <v>1</v>
      </c>
      <c r="F54" s="68">
        <v>10</v>
      </c>
      <c r="G54" s="68">
        <v>274</v>
      </c>
      <c r="H54" s="63" t="s">
        <v>323</v>
      </c>
      <c r="I54" s="69">
        <v>344</v>
      </c>
      <c r="J54" s="68">
        <v>3</v>
      </c>
      <c r="K54" s="63" t="s">
        <v>323</v>
      </c>
      <c r="L54" s="69">
        <v>21</v>
      </c>
    </row>
    <row r="55" spans="1:12">
      <c r="A55" s="68">
        <v>7</v>
      </c>
      <c r="B55" s="63" t="s">
        <v>986</v>
      </c>
      <c r="C55" s="68">
        <v>12</v>
      </c>
      <c r="D55" s="68">
        <v>0</v>
      </c>
      <c r="E55" s="68">
        <v>1</v>
      </c>
      <c r="F55" s="68">
        <v>11</v>
      </c>
      <c r="G55" s="68">
        <v>273</v>
      </c>
      <c r="H55" s="63" t="s">
        <v>323</v>
      </c>
      <c r="I55" s="69">
        <v>412</v>
      </c>
      <c r="J55" s="68">
        <v>1</v>
      </c>
      <c r="K55" s="63" t="s">
        <v>323</v>
      </c>
      <c r="L55" s="69">
        <v>23</v>
      </c>
    </row>
    <row r="56" spans="1:12">
      <c r="A56" s="68">
        <v>8</v>
      </c>
      <c r="B56" s="63" t="s">
        <v>987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3" t="s">
        <v>323</v>
      </c>
      <c r="I56" s="69">
        <v>0</v>
      </c>
      <c r="J56" s="68">
        <v>0</v>
      </c>
      <c r="K56" s="63" t="s">
        <v>323</v>
      </c>
      <c r="L56" s="69">
        <v>0</v>
      </c>
    </row>
    <row r="58" spans="1:12">
      <c r="A58" s="65" t="s">
        <v>988</v>
      </c>
    </row>
    <row r="59" spans="1:12">
      <c r="C59" s="66" t="s">
        <v>316</v>
      </c>
      <c r="D59" s="66" t="s">
        <v>317</v>
      </c>
      <c r="E59" s="66" t="s">
        <v>318</v>
      </c>
      <c r="F59" s="66" t="s">
        <v>319</v>
      </c>
      <c r="H59" s="67" t="s">
        <v>320</v>
      </c>
      <c r="K59" s="67" t="s">
        <v>321</v>
      </c>
    </row>
    <row r="60" spans="1:12">
      <c r="A60" s="68">
        <v>1</v>
      </c>
      <c r="B60" s="63" t="s">
        <v>989</v>
      </c>
      <c r="C60" s="68">
        <v>14</v>
      </c>
      <c r="D60" s="68">
        <v>12</v>
      </c>
      <c r="E60" s="68">
        <v>1</v>
      </c>
      <c r="F60" s="68">
        <v>1</v>
      </c>
      <c r="G60" s="68">
        <v>414</v>
      </c>
      <c r="H60" s="63" t="s">
        <v>323</v>
      </c>
      <c r="I60" s="69">
        <v>338</v>
      </c>
      <c r="J60" s="68">
        <v>25</v>
      </c>
      <c r="K60" s="63" t="s">
        <v>323</v>
      </c>
      <c r="L60" s="69">
        <v>3</v>
      </c>
    </row>
    <row r="61" spans="1:12">
      <c r="A61" s="68">
        <v>2</v>
      </c>
      <c r="B61" s="63" t="s">
        <v>993</v>
      </c>
      <c r="C61" s="68">
        <v>14</v>
      </c>
      <c r="D61" s="68">
        <v>10</v>
      </c>
      <c r="E61" s="68">
        <v>0</v>
      </c>
      <c r="F61" s="68">
        <v>4</v>
      </c>
      <c r="G61" s="68">
        <v>347</v>
      </c>
      <c r="H61" s="63" t="s">
        <v>323</v>
      </c>
      <c r="I61" s="69">
        <v>295</v>
      </c>
      <c r="J61" s="68">
        <v>20</v>
      </c>
      <c r="K61" s="63" t="s">
        <v>323</v>
      </c>
      <c r="L61" s="69">
        <v>8</v>
      </c>
    </row>
    <row r="62" spans="1:12">
      <c r="A62" s="68">
        <v>3</v>
      </c>
      <c r="B62" s="63" t="s">
        <v>992</v>
      </c>
      <c r="C62" s="68">
        <v>14</v>
      </c>
      <c r="D62" s="68">
        <v>9</v>
      </c>
      <c r="E62" s="68">
        <v>0</v>
      </c>
      <c r="F62" s="68">
        <v>5</v>
      </c>
      <c r="G62" s="68">
        <v>339</v>
      </c>
      <c r="H62" s="63" t="s">
        <v>323</v>
      </c>
      <c r="I62" s="69">
        <v>308</v>
      </c>
      <c r="J62" s="68">
        <v>18</v>
      </c>
      <c r="K62" s="63" t="s">
        <v>323</v>
      </c>
      <c r="L62" s="69">
        <v>10</v>
      </c>
    </row>
    <row r="63" spans="1:12">
      <c r="A63" s="68">
        <v>4</v>
      </c>
      <c r="B63" s="63" t="s">
        <v>991</v>
      </c>
      <c r="C63" s="68">
        <v>14</v>
      </c>
      <c r="D63" s="68">
        <v>7</v>
      </c>
      <c r="E63" s="68">
        <v>0</v>
      </c>
      <c r="F63" s="68">
        <v>7</v>
      </c>
      <c r="G63" s="68">
        <v>299</v>
      </c>
      <c r="H63" s="63" t="s">
        <v>323</v>
      </c>
      <c r="I63" s="69">
        <v>294</v>
      </c>
      <c r="J63" s="68">
        <v>14</v>
      </c>
      <c r="K63" s="63" t="s">
        <v>323</v>
      </c>
      <c r="L63" s="69">
        <v>14</v>
      </c>
    </row>
    <row r="64" spans="1:12">
      <c r="A64" s="68">
        <v>5</v>
      </c>
      <c r="B64" s="63" t="s">
        <v>994</v>
      </c>
      <c r="C64" s="68">
        <v>14</v>
      </c>
      <c r="D64" s="68">
        <v>6</v>
      </c>
      <c r="E64" s="68">
        <v>0</v>
      </c>
      <c r="F64" s="68">
        <v>8</v>
      </c>
      <c r="G64" s="68">
        <v>331</v>
      </c>
      <c r="H64" s="63" t="s">
        <v>323</v>
      </c>
      <c r="I64" s="69">
        <v>391</v>
      </c>
      <c r="J64" s="68">
        <v>12</v>
      </c>
      <c r="K64" s="63" t="s">
        <v>323</v>
      </c>
      <c r="L64" s="69">
        <v>16</v>
      </c>
    </row>
    <row r="65" spans="1:12">
      <c r="A65" s="68">
        <v>6</v>
      </c>
      <c r="B65" s="63" t="s">
        <v>995</v>
      </c>
      <c r="C65" s="68">
        <v>14</v>
      </c>
      <c r="D65" s="68">
        <v>4</v>
      </c>
      <c r="E65" s="68">
        <v>1</v>
      </c>
      <c r="F65" s="68">
        <v>9</v>
      </c>
      <c r="G65" s="68">
        <v>254</v>
      </c>
      <c r="H65" s="63" t="s">
        <v>323</v>
      </c>
      <c r="I65" s="69">
        <v>275</v>
      </c>
      <c r="J65" s="68">
        <v>9</v>
      </c>
      <c r="K65" s="63" t="s">
        <v>323</v>
      </c>
      <c r="L65" s="69">
        <v>19</v>
      </c>
    </row>
    <row r="66" spans="1:12">
      <c r="A66" s="68">
        <v>7</v>
      </c>
      <c r="B66" s="63" t="s">
        <v>996</v>
      </c>
      <c r="C66" s="68">
        <v>14</v>
      </c>
      <c r="D66" s="68">
        <v>3</v>
      </c>
      <c r="E66" s="68">
        <v>1</v>
      </c>
      <c r="F66" s="68">
        <v>10</v>
      </c>
      <c r="G66" s="68">
        <v>318</v>
      </c>
      <c r="H66" s="63" t="s">
        <v>323</v>
      </c>
      <c r="I66" s="69">
        <v>342</v>
      </c>
      <c r="J66" s="68">
        <v>7</v>
      </c>
      <c r="K66" s="63" t="s">
        <v>323</v>
      </c>
      <c r="L66" s="69">
        <v>21</v>
      </c>
    </row>
    <row r="67" spans="1:12">
      <c r="A67" s="68">
        <v>8</v>
      </c>
      <c r="B67" s="63" t="s">
        <v>990</v>
      </c>
      <c r="C67" s="68">
        <v>14</v>
      </c>
      <c r="D67" s="68">
        <v>3</v>
      </c>
      <c r="E67" s="68">
        <v>1</v>
      </c>
      <c r="F67" s="68">
        <v>10</v>
      </c>
      <c r="G67" s="68">
        <v>317</v>
      </c>
      <c r="H67" s="63" t="s">
        <v>323</v>
      </c>
      <c r="I67" s="69">
        <v>376</v>
      </c>
      <c r="J67" s="68">
        <v>7</v>
      </c>
      <c r="K67" s="63" t="s">
        <v>323</v>
      </c>
      <c r="L67" s="69">
        <v>21</v>
      </c>
    </row>
    <row r="69" spans="1:12">
      <c r="A69" s="65" t="s">
        <v>587</v>
      </c>
    </row>
    <row r="70" spans="1:12">
      <c r="C70" s="66" t="s">
        <v>316</v>
      </c>
      <c r="D70" s="66" t="s">
        <v>317</v>
      </c>
      <c r="E70" s="66" t="s">
        <v>318</v>
      </c>
      <c r="F70" s="66" t="s">
        <v>319</v>
      </c>
      <c r="H70" s="67" t="s">
        <v>320</v>
      </c>
      <c r="K70" s="67" t="s">
        <v>321</v>
      </c>
    </row>
    <row r="71" spans="1:12">
      <c r="A71" s="68">
        <v>1</v>
      </c>
      <c r="B71" s="63" t="s">
        <v>997</v>
      </c>
      <c r="C71" s="68">
        <v>18</v>
      </c>
      <c r="D71" s="68">
        <v>17</v>
      </c>
      <c r="E71" s="68">
        <v>0</v>
      </c>
      <c r="F71" s="68">
        <v>1</v>
      </c>
      <c r="G71" s="68">
        <v>559</v>
      </c>
      <c r="H71" s="63" t="s">
        <v>323</v>
      </c>
      <c r="I71" s="69">
        <v>400</v>
      </c>
      <c r="J71" s="68">
        <v>34</v>
      </c>
      <c r="K71" s="63" t="s">
        <v>323</v>
      </c>
      <c r="L71" s="69">
        <v>2</v>
      </c>
    </row>
    <row r="72" spans="1:12">
      <c r="A72" s="68">
        <v>2</v>
      </c>
      <c r="B72" s="63" t="s">
        <v>392</v>
      </c>
      <c r="C72" s="68">
        <v>18</v>
      </c>
      <c r="D72" s="68">
        <v>14</v>
      </c>
      <c r="E72" s="68">
        <v>0</v>
      </c>
      <c r="F72" s="68">
        <v>4</v>
      </c>
      <c r="G72" s="68">
        <v>472</v>
      </c>
      <c r="H72" s="63" t="s">
        <v>323</v>
      </c>
      <c r="I72" s="69">
        <v>341</v>
      </c>
      <c r="J72" s="68">
        <v>28</v>
      </c>
      <c r="K72" s="63" t="s">
        <v>323</v>
      </c>
      <c r="L72" s="69">
        <v>8</v>
      </c>
    </row>
    <row r="73" spans="1:12">
      <c r="A73" s="68">
        <v>3</v>
      </c>
      <c r="B73" s="63" t="s">
        <v>957</v>
      </c>
      <c r="C73" s="68">
        <v>18</v>
      </c>
      <c r="D73" s="68">
        <v>13</v>
      </c>
      <c r="E73" s="68">
        <v>0</v>
      </c>
      <c r="F73" s="68">
        <v>5</v>
      </c>
      <c r="G73" s="68">
        <v>427</v>
      </c>
      <c r="H73" s="63" t="s">
        <v>323</v>
      </c>
      <c r="I73" s="69">
        <v>350</v>
      </c>
      <c r="J73" s="68">
        <v>26</v>
      </c>
      <c r="K73" s="63" t="s">
        <v>323</v>
      </c>
      <c r="L73" s="69">
        <v>10</v>
      </c>
    </row>
    <row r="74" spans="1:12">
      <c r="A74" s="68">
        <v>4</v>
      </c>
      <c r="B74" s="63" t="s">
        <v>386</v>
      </c>
      <c r="C74" s="68">
        <v>18</v>
      </c>
      <c r="D74" s="68">
        <v>12</v>
      </c>
      <c r="E74" s="68">
        <v>0</v>
      </c>
      <c r="F74" s="68">
        <v>6</v>
      </c>
      <c r="G74" s="68">
        <v>504</v>
      </c>
      <c r="H74" s="63" t="s">
        <v>323</v>
      </c>
      <c r="I74" s="69">
        <v>423</v>
      </c>
      <c r="J74" s="68">
        <v>24</v>
      </c>
      <c r="K74" s="63" t="s">
        <v>323</v>
      </c>
      <c r="L74" s="69">
        <v>12</v>
      </c>
    </row>
    <row r="75" spans="1:12">
      <c r="A75" s="68">
        <v>5</v>
      </c>
      <c r="B75" s="63" t="s">
        <v>399</v>
      </c>
      <c r="C75" s="68">
        <v>18</v>
      </c>
      <c r="D75" s="68">
        <v>11</v>
      </c>
      <c r="E75" s="68">
        <v>1</v>
      </c>
      <c r="F75" s="68">
        <v>6</v>
      </c>
      <c r="G75" s="68">
        <v>439</v>
      </c>
      <c r="H75" s="63" t="s">
        <v>323</v>
      </c>
      <c r="I75" s="69">
        <v>420</v>
      </c>
      <c r="J75" s="68">
        <v>23</v>
      </c>
      <c r="K75" s="63" t="s">
        <v>323</v>
      </c>
      <c r="L75" s="69">
        <v>13</v>
      </c>
    </row>
    <row r="76" spans="1:12">
      <c r="A76" s="68">
        <v>6</v>
      </c>
      <c r="B76" s="63" t="s">
        <v>958</v>
      </c>
      <c r="C76" s="68">
        <v>18</v>
      </c>
      <c r="D76" s="68">
        <v>6</v>
      </c>
      <c r="E76" s="68">
        <v>0</v>
      </c>
      <c r="F76" s="68">
        <v>12</v>
      </c>
      <c r="G76" s="68">
        <v>419</v>
      </c>
      <c r="H76" s="63" t="s">
        <v>323</v>
      </c>
      <c r="I76" s="69">
        <v>447</v>
      </c>
      <c r="J76" s="68">
        <v>12</v>
      </c>
      <c r="K76" s="63" t="s">
        <v>323</v>
      </c>
      <c r="L76" s="69">
        <v>24</v>
      </c>
    </row>
    <row r="77" spans="1:12">
      <c r="A77" s="68">
        <v>7</v>
      </c>
      <c r="B77" s="63" t="s">
        <v>967</v>
      </c>
      <c r="C77" s="68">
        <v>18</v>
      </c>
      <c r="D77" s="68">
        <v>5</v>
      </c>
      <c r="E77" s="68">
        <v>1</v>
      </c>
      <c r="F77" s="68">
        <v>12</v>
      </c>
      <c r="G77" s="68">
        <v>380</v>
      </c>
      <c r="H77" s="63" t="s">
        <v>323</v>
      </c>
      <c r="I77" s="69">
        <v>455</v>
      </c>
      <c r="J77" s="68">
        <v>11</v>
      </c>
      <c r="K77" s="63" t="s">
        <v>323</v>
      </c>
      <c r="L77" s="69">
        <v>25</v>
      </c>
    </row>
    <row r="78" spans="1:12">
      <c r="A78" s="68">
        <v>8</v>
      </c>
      <c r="B78" s="63" t="s">
        <v>962</v>
      </c>
      <c r="C78" s="68">
        <v>18</v>
      </c>
      <c r="D78" s="68">
        <v>5</v>
      </c>
      <c r="E78" s="68">
        <v>0</v>
      </c>
      <c r="F78" s="68">
        <v>13</v>
      </c>
      <c r="G78" s="68">
        <v>391</v>
      </c>
      <c r="H78" s="63" t="s">
        <v>323</v>
      </c>
      <c r="I78" s="69">
        <v>504</v>
      </c>
      <c r="J78" s="68">
        <v>10</v>
      </c>
      <c r="K78" s="63" t="s">
        <v>323</v>
      </c>
      <c r="L78" s="69">
        <v>26</v>
      </c>
    </row>
    <row r="79" spans="1:12">
      <c r="A79" s="68">
        <v>9</v>
      </c>
      <c r="B79" s="63" t="s">
        <v>949</v>
      </c>
      <c r="C79" s="68">
        <v>18</v>
      </c>
      <c r="D79" s="68">
        <v>5</v>
      </c>
      <c r="E79" s="68">
        <v>0</v>
      </c>
      <c r="F79" s="68">
        <v>13</v>
      </c>
      <c r="G79" s="68">
        <v>399</v>
      </c>
      <c r="H79" s="63" t="s">
        <v>323</v>
      </c>
      <c r="I79" s="69">
        <v>493</v>
      </c>
      <c r="J79" s="68">
        <v>10</v>
      </c>
      <c r="K79" s="63" t="s">
        <v>323</v>
      </c>
      <c r="L79" s="69">
        <v>26</v>
      </c>
    </row>
    <row r="80" spans="1:12">
      <c r="A80" s="68">
        <v>10</v>
      </c>
      <c r="B80" s="63" t="s">
        <v>952</v>
      </c>
      <c r="C80" s="68">
        <v>18</v>
      </c>
      <c r="D80" s="68">
        <v>1</v>
      </c>
      <c r="E80" s="68">
        <v>0</v>
      </c>
      <c r="F80" s="68">
        <v>17</v>
      </c>
      <c r="G80" s="68">
        <v>385</v>
      </c>
      <c r="H80" s="63" t="s">
        <v>323</v>
      </c>
      <c r="I80" s="69">
        <v>542</v>
      </c>
      <c r="J80" s="68">
        <v>2</v>
      </c>
      <c r="K80" s="63" t="s">
        <v>323</v>
      </c>
      <c r="L80" s="69">
        <v>34</v>
      </c>
    </row>
    <row r="82" spans="1:12">
      <c r="A82" s="65" t="s">
        <v>707</v>
      </c>
    </row>
    <row r="83" spans="1:12">
      <c r="C83" s="66" t="s">
        <v>316</v>
      </c>
      <c r="D83" s="66" t="s">
        <v>317</v>
      </c>
      <c r="E83" s="66" t="s">
        <v>318</v>
      </c>
      <c r="F83" s="66" t="s">
        <v>319</v>
      </c>
      <c r="H83" s="67" t="s">
        <v>320</v>
      </c>
      <c r="K83" s="67" t="s">
        <v>321</v>
      </c>
    </row>
    <row r="84" spans="1:12">
      <c r="A84" s="68">
        <v>1</v>
      </c>
      <c r="B84" s="63" t="s">
        <v>950</v>
      </c>
      <c r="C84" s="68">
        <v>16</v>
      </c>
      <c r="D84" s="68">
        <v>13</v>
      </c>
      <c r="E84" s="68">
        <v>0</v>
      </c>
      <c r="F84" s="68">
        <v>3</v>
      </c>
      <c r="G84" s="68">
        <v>415</v>
      </c>
      <c r="H84" s="63" t="s">
        <v>323</v>
      </c>
      <c r="I84" s="69">
        <v>328</v>
      </c>
      <c r="J84" s="68">
        <v>26</v>
      </c>
      <c r="K84" s="63" t="s">
        <v>323</v>
      </c>
      <c r="L84" s="69">
        <v>6</v>
      </c>
    </row>
    <row r="85" spans="1:12">
      <c r="A85" s="68">
        <v>2</v>
      </c>
      <c r="B85" s="63" t="s">
        <v>963</v>
      </c>
      <c r="C85" s="68">
        <v>16</v>
      </c>
      <c r="D85" s="68">
        <v>12</v>
      </c>
      <c r="E85" s="68">
        <v>1</v>
      </c>
      <c r="F85" s="68">
        <v>3</v>
      </c>
      <c r="G85" s="68">
        <v>418</v>
      </c>
      <c r="H85" s="63" t="s">
        <v>323</v>
      </c>
      <c r="I85" s="69">
        <v>322</v>
      </c>
      <c r="J85" s="68">
        <v>25</v>
      </c>
      <c r="K85" s="63" t="s">
        <v>323</v>
      </c>
      <c r="L85" s="69">
        <v>7</v>
      </c>
    </row>
    <row r="86" spans="1:12">
      <c r="A86" s="68">
        <v>3</v>
      </c>
      <c r="B86" s="63" t="s">
        <v>977</v>
      </c>
      <c r="C86" s="68">
        <v>16</v>
      </c>
      <c r="D86" s="68">
        <v>10</v>
      </c>
      <c r="E86" s="68">
        <v>3</v>
      </c>
      <c r="F86" s="68">
        <v>3</v>
      </c>
      <c r="G86" s="68">
        <v>404</v>
      </c>
      <c r="H86" s="63" t="s">
        <v>323</v>
      </c>
      <c r="I86" s="69">
        <v>305</v>
      </c>
      <c r="J86" s="68">
        <v>23</v>
      </c>
      <c r="K86" s="63" t="s">
        <v>323</v>
      </c>
      <c r="L86" s="69">
        <v>9</v>
      </c>
    </row>
    <row r="87" spans="1:12">
      <c r="A87" s="68">
        <v>4</v>
      </c>
      <c r="B87" s="63" t="s">
        <v>983</v>
      </c>
      <c r="C87" s="68">
        <v>16</v>
      </c>
      <c r="D87" s="68">
        <v>10</v>
      </c>
      <c r="E87" s="68">
        <v>2</v>
      </c>
      <c r="F87" s="68">
        <v>4</v>
      </c>
      <c r="G87" s="68">
        <v>411</v>
      </c>
      <c r="H87" s="63" t="s">
        <v>323</v>
      </c>
      <c r="I87" s="69">
        <v>387</v>
      </c>
      <c r="J87" s="68">
        <v>22</v>
      </c>
      <c r="K87" s="63" t="s">
        <v>323</v>
      </c>
      <c r="L87" s="69">
        <v>10</v>
      </c>
    </row>
    <row r="88" spans="1:12">
      <c r="A88" s="68">
        <v>5</v>
      </c>
      <c r="B88" s="63" t="s">
        <v>1000</v>
      </c>
      <c r="C88" s="68">
        <v>16</v>
      </c>
      <c r="D88" s="68">
        <v>7</v>
      </c>
      <c r="E88" s="68">
        <v>1</v>
      </c>
      <c r="F88" s="68">
        <v>8</v>
      </c>
      <c r="G88" s="68">
        <v>355</v>
      </c>
      <c r="H88" s="63" t="s">
        <v>323</v>
      </c>
      <c r="I88" s="69">
        <v>352</v>
      </c>
      <c r="J88" s="68">
        <v>15</v>
      </c>
      <c r="K88" s="63" t="s">
        <v>323</v>
      </c>
      <c r="L88" s="69">
        <v>17</v>
      </c>
    </row>
    <row r="89" spans="1:12">
      <c r="A89" s="68">
        <v>6</v>
      </c>
      <c r="B89" s="63" t="s">
        <v>998</v>
      </c>
      <c r="C89" s="68">
        <v>16</v>
      </c>
      <c r="D89" s="68">
        <v>6</v>
      </c>
      <c r="E89" s="68">
        <v>1</v>
      </c>
      <c r="F89" s="68">
        <v>9</v>
      </c>
      <c r="G89" s="68">
        <v>310</v>
      </c>
      <c r="H89" s="63" t="s">
        <v>323</v>
      </c>
      <c r="I89" s="69">
        <v>349</v>
      </c>
      <c r="J89" s="68">
        <v>13</v>
      </c>
      <c r="K89" s="63" t="s">
        <v>323</v>
      </c>
      <c r="L89" s="69">
        <v>19</v>
      </c>
    </row>
    <row r="90" spans="1:12">
      <c r="A90" s="68">
        <v>7</v>
      </c>
      <c r="B90" s="63" t="s">
        <v>999</v>
      </c>
      <c r="C90" s="68">
        <v>16</v>
      </c>
      <c r="D90" s="68">
        <v>5</v>
      </c>
      <c r="E90" s="68">
        <v>1</v>
      </c>
      <c r="F90" s="68">
        <v>10</v>
      </c>
      <c r="G90" s="68">
        <v>298</v>
      </c>
      <c r="H90" s="63" t="s">
        <v>323</v>
      </c>
      <c r="I90" s="69">
        <v>361</v>
      </c>
      <c r="J90" s="68">
        <v>11</v>
      </c>
      <c r="K90" s="63" t="s">
        <v>323</v>
      </c>
      <c r="L90" s="69">
        <v>21</v>
      </c>
    </row>
    <row r="91" spans="1:12">
      <c r="A91" s="68">
        <v>8</v>
      </c>
      <c r="B91" s="63" t="s">
        <v>955</v>
      </c>
      <c r="C91" s="68">
        <v>16</v>
      </c>
      <c r="D91" s="68">
        <v>4</v>
      </c>
      <c r="E91" s="68">
        <v>1</v>
      </c>
      <c r="F91" s="68">
        <v>11</v>
      </c>
      <c r="G91" s="68">
        <v>266</v>
      </c>
      <c r="H91" s="63" t="s">
        <v>323</v>
      </c>
      <c r="I91" s="69">
        <v>326</v>
      </c>
      <c r="J91" s="68">
        <v>9</v>
      </c>
      <c r="K91" s="63" t="s">
        <v>323</v>
      </c>
      <c r="L91" s="69">
        <v>23</v>
      </c>
    </row>
    <row r="92" spans="1:12">
      <c r="A92" s="68">
        <v>9</v>
      </c>
      <c r="B92" s="63" t="s">
        <v>956</v>
      </c>
      <c r="C92" s="68">
        <v>16</v>
      </c>
      <c r="D92" s="68">
        <v>0</v>
      </c>
      <c r="E92" s="68">
        <v>0</v>
      </c>
      <c r="F92" s="68">
        <v>16</v>
      </c>
      <c r="G92" s="68">
        <v>206</v>
      </c>
      <c r="H92" s="63" t="s">
        <v>323</v>
      </c>
      <c r="I92" s="69">
        <v>353</v>
      </c>
      <c r="J92" s="68">
        <v>0</v>
      </c>
      <c r="K92" s="63" t="s">
        <v>323</v>
      </c>
      <c r="L92" s="69">
        <v>32</v>
      </c>
    </row>
    <row r="94" spans="1:12">
      <c r="A94" s="65" t="s">
        <v>1001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992</v>
      </c>
      <c r="C96" s="68">
        <v>12</v>
      </c>
      <c r="D96" s="68">
        <v>12</v>
      </c>
      <c r="E96" s="68">
        <v>0</v>
      </c>
      <c r="F96" s="68">
        <v>0</v>
      </c>
      <c r="G96" s="68">
        <v>363</v>
      </c>
      <c r="H96" s="63" t="s">
        <v>323</v>
      </c>
      <c r="I96" s="69">
        <v>234</v>
      </c>
      <c r="J96" s="68">
        <v>24</v>
      </c>
      <c r="K96" s="63" t="s">
        <v>323</v>
      </c>
      <c r="L96" s="69">
        <v>0</v>
      </c>
    </row>
    <row r="97" spans="1:12">
      <c r="A97" s="68">
        <v>2</v>
      </c>
      <c r="B97" s="63" t="s">
        <v>954</v>
      </c>
      <c r="C97" s="68">
        <v>12</v>
      </c>
      <c r="D97" s="68">
        <v>9</v>
      </c>
      <c r="E97" s="68">
        <v>0</v>
      </c>
      <c r="F97" s="68">
        <v>3</v>
      </c>
      <c r="G97" s="68">
        <v>307</v>
      </c>
      <c r="H97" s="63" t="s">
        <v>323</v>
      </c>
      <c r="I97" s="69">
        <v>235</v>
      </c>
      <c r="J97" s="68">
        <v>18</v>
      </c>
      <c r="K97" s="63" t="s">
        <v>323</v>
      </c>
      <c r="L97" s="69">
        <v>6</v>
      </c>
    </row>
    <row r="98" spans="1:12">
      <c r="A98" s="68">
        <v>3</v>
      </c>
      <c r="B98" s="63" t="s">
        <v>1002</v>
      </c>
      <c r="C98" s="68">
        <v>12</v>
      </c>
      <c r="D98" s="68">
        <v>8</v>
      </c>
      <c r="E98" s="68">
        <v>0</v>
      </c>
      <c r="F98" s="68">
        <v>4</v>
      </c>
      <c r="G98" s="68">
        <v>293</v>
      </c>
      <c r="H98" s="63" t="s">
        <v>323</v>
      </c>
      <c r="I98" s="69">
        <v>239</v>
      </c>
      <c r="J98" s="68">
        <v>16</v>
      </c>
      <c r="K98" s="63" t="s">
        <v>323</v>
      </c>
      <c r="L98" s="69">
        <v>8</v>
      </c>
    </row>
    <row r="99" spans="1:12">
      <c r="A99" s="68">
        <v>4</v>
      </c>
      <c r="B99" s="63" t="s">
        <v>959</v>
      </c>
      <c r="C99" s="68">
        <v>12</v>
      </c>
      <c r="D99" s="68">
        <v>4</v>
      </c>
      <c r="E99" s="68">
        <v>2</v>
      </c>
      <c r="F99" s="68">
        <v>6</v>
      </c>
      <c r="G99" s="68">
        <v>201</v>
      </c>
      <c r="H99" s="63" t="s">
        <v>323</v>
      </c>
      <c r="I99" s="69">
        <v>214</v>
      </c>
      <c r="J99" s="68">
        <v>10</v>
      </c>
      <c r="K99" s="63" t="s">
        <v>323</v>
      </c>
      <c r="L99" s="69">
        <v>14</v>
      </c>
    </row>
    <row r="100" spans="1:12">
      <c r="A100" s="68">
        <v>5</v>
      </c>
      <c r="B100" s="63" t="s">
        <v>973</v>
      </c>
      <c r="C100" s="68">
        <v>12</v>
      </c>
      <c r="D100" s="68">
        <v>3</v>
      </c>
      <c r="E100" s="68">
        <v>2</v>
      </c>
      <c r="F100" s="68">
        <v>7</v>
      </c>
      <c r="G100" s="68">
        <v>207</v>
      </c>
      <c r="H100" s="63" t="s">
        <v>323</v>
      </c>
      <c r="I100" s="69">
        <v>273</v>
      </c>
      <c r="J100" s="68">
        <v>8</v>
      </c>
      <c r="K100" s="63" t="s">
        <v>323</v>
      </c>
      <c r="L100" s="69">
        <v>16</v>
      </c>
    </row>
    <row r="101" spans="1:12">
      <c r="A101" s="68">
        <v>6</v>
      </c>
      <c r="B101" s="63" t="s">
        <v>982</v>
      </c>
      <c r="C101" s="68">
        <v>12</v>
      </c>
      <c r="D101" s="68">
        <v>2</v>
      </c>
      <c r="E101" s="68">
        <v>1</v>
      </c>
      <c r="F101" s="68">
        <v>9</v>
      </c>
      <c r="G101" s="68">
        <v>195</v>
      </c>
      <c r="H101" s="63" t="s">
        <v>323</v>
      </c>
      <c r="I101" s="69">
        <v>273</v>
      </c>
      <c r="J101" s="68">
        <v>5</v>
      </c>
      <c r="K101" s="63" t="s">
        <v>323</v>
      </c>
      <c r="L101" s="69">
        <v>19</v>
      </c>
    </row>
    <row r="102" spans="1:12">
      <c r="A102" s="68">
        <v>7</v>
      </c>
      <c r="B102" s="63" t="s">
        <v>995</v>
      </c>
      <c r="C102" s="68">
        <v>12</v>
      </c>
      <c r="D102" s="68">
        <v>1</v>
      </c>
      <c r="E102" s="68">
        <v>1</v>
      </c>
      <c r="F102" s="68">
        <v>10</v>
      </c>
      <c r="G102" s="68">
        <v>168</v>
      </c>
      <c r="H102" s="63" t="s">
        <v>323</v>
      </c>
      <c r="I102" s="69">
        <v>266</v>
      </c>
      <c r="J102" s="68">
        <v>3</v>
      </c>
      <c r="K102" s="63" t="s">
        <v>323</v>
      </c>
      <c r="L102" s="69">
        <v>21</v>
      </c>
    </row>
    <row r="104" spans="1:12">
      <c r="A104" s="65" t="s">
        <v>1003</v>
      </c>
    </row>
    <row r="105" spans="1:12">
      <c r="C105" s="66" t="s">
        <v>316</v>
      </c>
      <c r="D105" s="66" t="s">
        <v>317</v>
      </c>
      <c r="E105" s="66" t="s">
        <v>318</v>
      </c>
      <c r="F105" s="66" t="s">
        <v>319</v>
      </c>
      <c r="H105" s="67" t="s">
        <v>320</v>
      </c>
      <c r="K105" s="67" t="s">
        <v>321</v>
      </c>
    </row>
    <row r="106" spans="1:12">
      <c r="A106" s="68">
        <v>1</v>
      </c>
      <c r="B106" s="63" t="s">
        <v>1004</v>
      </c>
      <c r="C106" s="68">
        <v>10</v>
      </c>
      <c r="D106" s="68">
        <v>9</v>
      </c>
      <c r="E106" s="68">
        <v>1</v>
      </c>
      <c r="F106" s="68">
        <v>0</v>
      </c>
      <c r="G106" s="68">
        <v>250</v>
      </c>
      <c r="H106" s="63" t="s">
        <v>323</v>
      </c>
      <c r="I106" s="69">
        <v>176</v>
      </c>
      <c r="J106" s="68">
        <v>19</v>
      </c>
      <c r="K106" s="63" t="s">
        <v>323</v>
      </c>
      <c r="L106" s="69">
        <v>1</v>
      </c>
    </row>
    <row r="107" spans="1:12">
      <c r="A107" s="68">
        <v>2</v>
      </c>
      <c r="B107" s="63" t="s">
        <v>980</v>
      </c>
      <c r="C107" s="68">
        <v>10</v>
      </c>
      <c r="D107" s="68">
        <v>7</v>
      </c>
      <c r="E107" s="68">
        <v>2</v>
      </c>
      <c r="F107" s="68">
        <v>1</v>
      </c>
      <c r="G107" s="68">
        <v>291</v>
      </c>
      <c r="H107" s="63" t="s">
        <v>323</v>
      </c>
      <c r="I107" s="69">
        <v>206</v>
      </c>
      <c r="J107" s="68">
        <v>16</v>
      </c>
      <c r="K107" s="63" t="s">
        <v>323</v>
      </c>
      <c r="L107" s="69">
        <v>4</v>
      </c>
    </row>
    <row r="108" spans="1:12">
      <c r="A108" s="68">
        <v>3</v>
      </c>
      <c r="B108" s="63" t="s">
        <v>981</v>
      </c>
      <c r="C108" s="68">
        <v>10</v>
      </c>
      <c r="D108" s="68">
        <v>5</v>
      </c>
      <c r="E108" s="68">
        <v>1</v>
      </c>
      <c r="F108" s="68">
        <v>4</v>
      </c>
      <c r="G108" s="68">
        <v>244</v>
      </c>
      <c r="H108" s="63" t="s">
        <v>323</v>
      </c>
      <c r="I108" s="69">
        <v>220</v>
      </c>
      <c r="J108" s="68">
        <v>11</v>
      </c>
      <c r="K108" s="63" t="s">
        <v>323</v>
      </c>
      <c r="L108" s="69">
        <v>9</v>
      </c>
    </row>
    <row r="109" spans="1:12">
      <c r="A109" s="68">
        <v>4</v>
      </c>
      <c r="B109" s="63" t="s">
        <v>1005</v>
      </c>
      <c r="C109" s="68">
        <v>10</v>
      </c>
      <c r="D109" s="68">
        <v>4</v>
      </c>
      <c r="E109" s="68">
        <v>1</v>
      </c>
      <c r="F109" s="68">
        <v>5</v>
      </c>
      <c r="G109" s="68">
        <v>203</v>
      </c>
      <c r="H109" s="63" t="s">
        <v>323</v>
      </c>
      <c r="I109" s="69">
        <v>204</v>
      </c>
      <c r="J109" s="68">
        <v>9</v>
      </c>
      <c r="K109" s="63" t="s">
        <v>323</v>
      </c>
      <c r="L109" s="69">
        <v>11</v>
      </c>
    </row>
    <row r="110" spans="1:12">
      <c r="A110" s="68">
        <v>5</v>
      </c>
      <c r="B110" s="63" t="s">
        <v>1006</v>
      </c>
      <c r="C110" s="68">
        <v>10</v>
      </c>
      <c r="D110" s="68">
        <v>2</v>
      </c>
      <c r="E110" s="68">
        <v>1</v>
      </c>
      <c r="F110" s="68">
        <v>7</v>
      </c>
      <c r="G110" s="68">
        <v>152</v>
      </c>
      <c r="H110" s="63" t="s">
        <v>323</v>
      </c>
      <c r="I110" s="69">
        <v>185</v>
      </c>
      <c r="J110" s="68">
        <v>5</v>
      </c>
      <c r="K110" s="63" t="s">
        <v>323</v>
      </c>
      <c r="L110" s="69">
        <v>15</v>
      </c>
    </row>
    <row r="111" spans="1:12">
      <c r="A111" s="68">
        <v>6</v>
      </c>
      <c r="B111" s="63" t="s">
        <v>978</v>
      </c>
      <c r="C111" s="68">
        <v>10</v>
      </c>
      <c r="D111" s="68">
        <v>0</v>
      </c>
      <c r="E111" s="68">
        <v>0</v>
      </c>
      <c r="F111" s="68">
        <v>10</v>
      </c>
      <c r="G111" s="68">
        <v>133</v>
      </c>
      <c r="H111" s="63" t="s">
        <v>323</v>
      </c>
      <c r="I111" s="69">
        <v>282</v>
      </c>
      <c r="J111" s="68">
        <v>0</v>
      </c>
      <c r="K111" s="63" t="s">
        <v>323</v>
      </c>
      <c r="L111" s="69">
        <v>20</v>
      </c>
    </row>
    <row r="113" spans="1:12">
      <c r="A113" s="65" t="s">
        <v>598</v>
      </c>
    </row>
    <row r="114" spans="1:12">
      <c r="C114" s="66" t="s">
        <v>316</v>
      </c>
      <c r="D114" s="66" t="s">
        <v>317</v>
      </c>
      <c r="E114" s="66" t="s">
        <v>318</v>
      </c>
      <c r="F114" s="66" t="s">
        <v>319</v>
      </c>
      <c r="H114" s="67" t="s">
        <v>320</v>
      </c>
      <c r="K114" s="67" t="s">
        <v>321</v>
      </c>
    </row>
    <row r="115" spans="1:12">
      <c r="A115" s="68">
        <v>1</v>
      </c>
      <c r="B115" s="63" t="s">
        <v>448</v>
      </c>
      <c r="C115" s="68">
        <v>10</v>
      </c>
      <c r="D115" s="68">
        <v>9</v>
      </c>
      <c r="E115" s="68">
        <v>0</v>
      </c>
      <c r="F115" s="68">
        <v>1</v>
      </c>
      <c r="G115" s="68">
        <v>347</v>
      </c>
      <c r="H115" s="63" t="s">
        <v>323</v>
      </c>
      <c r="I115" s="69">
        <v>241</v>
      </c>
      <c r="J115" s="68">
        <v>18</v>
      </c>
      <c r="K115" s="63" t="s">
        <v>323</v>
      </c>
      <c r="L115" s="69">
        <v>2</v>
      </c>
    </row>
    <row r="116" spans="1:12">
      <c r="A116" s="68">
        <v>2</v>
      </c>
      <c r="B116" s="63" t="s">
        <v>967</v>
      </c>
      <c r="C116" s="68">
        <v>10</v>
      </c>
      <c r="D116" s="68">
        <v>6</v>
      </c>
      <c r="E116" s="68">
        <v>0</v>
      </c>
      <c r="F116" s="68">
        <v>4</v>
      </c>
      <c r="G116" s="68">
        <v>257</v>
      </c>
      <c r="H116" s="63" t="s">
        <v>323</v>
      </c>
      <c r="I116" s="69">
        <v>276</v>
      </c>
      <c r="J116" s="68">
        <v>12</v>
      </c>
      <c r="K116" s="63" t="s">
        <v>323</v>
      </c>
      <c r="L116" s="69">
        <v>8</v>
      </c>
    </row>
    <row r="117" spans="1:12">
      <c r="A117" s="68">
        <v>3</v>
      </c>
      <c r="B117" s="63" t="s">
        <v>361</v>
      </c>
      <c r="C117" s="68">
        <v>10</v>
      </c>
      <c r="D117" s="68">
        <v>5</v>
      </c>
      <c r="E117" s="68">
        <v>0</v>
      </c>
      <c r="F117" s="68">
        <v>5</v>
      </c>
      <c r="G117" s="68">
        <v>247</v>
      </c>
      <c r="H117" s="63" t="s">
        <v>323</v>
      </c>
      <c r="I117" s="69">
        <v>258</v>
      </c>
      <c r="J117" s="68">
        <v>10</v>
      </c>
      <c r="K117" s="63" t="s">
        <v>323</v>
      </c>
      <c r="L117" s="69">
        <v>10</v>
      </c>
    </row>
    <row r="118" spans="1:12">
      <c r="A118" s="68">
        <v>4</v>
      </c>
      <c r="B118" s="63" t="s">
        <v>1753</v>
      </c>
      <c r="C118" s="68">
        <v>10</v>
      </c>
      <c r="D118" s="68">
        <v>5</v>
      </c>
      <c r="E118" s="68">
        <v>0</v>
      </c>
      <c r="F118" s="68">
        <v>5</v>
      </c>
      <c r="G118" s="68">
        <v>290</v>
      </c>
      <c r="H118" s="63" t="s">
        <v>323</v>
      </c>
      <c r="I118" s="69">
        <v>265</v>
      </c>
      <c r="J118" s="68">
        <v>10</v>
      </c>
      <c r="K118" s="63" t="s">
        <v>323</v>
      </c>
      <c r="L118" s="69">
        <v>10</v>
      </c>
    </row>
    <row r="119" spans="1:12">
      <c r="A119" s="68">
        <v>5</v>
      </c>
      <c r="B119" s="63" t="s">
        <v>397</v>
      </c>
      <c r="C119" s="68">
        <v>10</v>
      </c>
      <c r="D119" s="68">
        <v>4</v>
      </c>
      <c r="E119" s="68">
        <v>0</v>
      </c>
      <c r="F119" s="68">
        <v>6</v>
      </c>
      <c r="G119" s="68">
        <v>285</v>
      </c>
      <c r="H119" s="63" t="s">
        <v>323</v>
      </c>
      <c r="I119" s="69">
        <v>305</v>
      </c>
      <c r="J119" s="68">
        <v>8</v>
      </c>
      <c r="K119" s="63" t="s">
        <v>323</v>
      </c>
      <c r="L119" s="69">
        <v>12</v>
      </c>
    </row>
    <row r="120" spans="1:12">
      <c r="A120" s="68">
        <v>6</v>
      </c>
      <c r="B120" s="63" t="s">
        <v>952</v>
      </c>
      <c r="C120" s="68">
        <v>10</v>
      </c>
      <c r="D120" s="68">
        <v>1</v>
      </c>
      <c r="E120" s="68">
        <v>0</v>
      </c>
      <c r="F120" s="68">
        <v>9</v>
      </c>
      <c r="G120" s="68">
        <v>234</v>
      </c>
      <c r="H120" s="63" t="s">
        <v>323</v>
      </c>
      <c r="I120" s="69">
        <v>315</v>
      </c>
      <c r="J120" s="68">
        <v>2</v>
      </c>
      <c r="K120" s="63" t="s">
        <v>323</v>
      </c>
      <c r="L120" s="69">
        <v>18</v>
      </c>
    </row>
    <row r="121" spans="1:12">
      <c r="A121" s="68">
        <v>7</v>
      </c>
      <c r="B121" s="63" t="s">
        <v>962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3" t="s">
        <v>323</v>
      </c>
      <c r="I121" s="69">
        <v>0</v>
      </c>
      <c r="J121" s="68">
        <v>0</v>
      </c>
      <c r="K121" s="63" t="s">
        <v>323</v>
      </c>
      <c r="L121" s="69">
        <v>0</v>
      </c>
    </row>
    <row r="123" spans="1:12">
      <c r="A123" s="65" t="s">
        <v>611</v>
      </c>
    </row>
    <row r="124" spans="1:12">
      <c r="C124" s="66" t="s">
        <v>316</v>
      </c>
      <c r="D124" s="66" t="s">
        <v>317</v>
      </c>
      <c r="E124" s="66" t="s">
        <v>318</v>
      </c>
      <c r="F124" s="66" t="s">
        <v>319</v>
      </c>
      <c r="H124" s="67" t="s">
        <v>320</v>
      </c>
      <c r="K124" s="67" t="s">
        <v>321</v>
      </c>
    </row>
    <row r="125" spans="1:12">
      <c r="A125" s="68">
        <v>1</v>
      </c>
      <c r="B125" s="63" t="s">
        <v>419</v>
      </c>
      <c r="C125" s="68">
        <v>14</v>
      </c>
      <c r="D125" s="68">
        <v>10</v>
      </c>
      <c r="E125" s="68">
        <v>1</v>
      </c>
      <c r="F125" s="68">
        <v>3</v>
      </c>
      <c r="G125" s="68">
        <v>376</v>
      </c>
      <c r="H125" s="63" t="s">
        <v>323</v>
      </c>
      <c r="I125" s="69">
        <v>315</v>
      </c>
      <c r="J125" s="68">
        <v>21</v>
      </c>
      <c r="K125" s="63" t="s">
        <v>323</v>
      </c>
      <c r="L125" s="69">
        <v>7</v>
      </c>
    </row>
    <row r="126" spans="1:12">
      <c r="A126" s="68">
        <v>2</v>
      </c>
      <c r="B126" s="63" t="s">
        <v>480</v>
      </c>
      <c r="C126" s="68">
        <v>14</v>
      </c>
      <c r="D126" s="68">
        <v>9</v>
      </c>
      <c r="E126" s="68">
        <v>1</v>
      </c>
      <c r="F126" s="68">
        <v>4</v>
      </c>
      <c r="G126" s="68">
        <v>418</v>
      </c>
      <c r="H126" s="63" t="s">
        <v>323</v>
      </c>
      <c r="I126" s="69">
        <v>392</v>
      </c>
      <c r="J126" s="68">
        <v>19</v>
      </c>
      <c r="K126" s="63" t="s">
        <v>323</v>
      </c>
      <c r="L126" s="69">
        <v>9</v>
      </c>
    </row>
    <row r="127" spans="1:12">
      <c r="A127" s="68">
        <v>3</v>
      </c>
      <c r="B127" s="63" t="s">
        <v>461</v>
      </c>
      <c r="C127" s="68">
        <v>14</v>
      </c>
      <c r="D127" s="68">
        <v>9</v>
      </c>
      <c r="E127" s="68">
        <v>1</v>
      </c>
      <c r="F127" s="68">
        <v>4</v>
      </c>
      <c r="G127" s="68">
        <v>349</v>
      </c>
      <c r="H127" s="63" t="s">
        <v>323</v>
      </c>
      <c r="I127" s="69">
        <v>302</v>
      </c>
      <c r="J127" s="68">
        <v>19</v>
      </c>
      <c r="K127" s="63" t="s">
        <v>323</v>
      </c>
      <c r="L127" s="69">
        <v>9</v>
      </c>
    </row>
    <row r="128" spans="1:12">
      <c r="A128" s="68">
        <v>4</v>
      </c>
      <c r="B128" s="63" t="s">
        <v>449</v>
      </c>
      <c r="C128" s="68">
        <v>14</v>
      </c>
      <c r="D128" s="68">
        <v>8</v>
      </c>
      <c r="E128" s="68">
        <v>3</v>
      </c>
      <c r="F128" s="68">
        <v>3</v>
      </c>
      <c r="G128" s="68">
        <v>380</v>
      </c>
      <c r="H128" s="63" t="s">
        <v>323</v>
      </c>
      <c r="I128" s="69">
        <v>355</v>
      </c>
      <c r="J128" s="68">
        <v>19</v>
      </c>
      <c r="K128" s="63" t="s">
        <v>323</v>
      </c>
      <c r="L128" s="69">
        <v>9</v>
      </c>
    </row>
    <row r="129" spans="1:12">
      <c r="A129" s="68">
        <v>5</v>
      </c>
      <c r="B129" s="63" t="s">
        <v>962</v>
      </c>
      <c r="C129" s="68">
        <v>14</v>
      </c>
      <c r="D129" s="68">
        <v>7</v>
      </c>
      <c r="E129" s="68">
        <v>1</v>
      </c>
      <c r="F129" s="68">
        <v>6</v>
      </c>
      <c r="G129" s="68">
        <v>400</v>
      </c>
      <c r="H129" s="63" t="s">
        <v>323</v>
      </c>
      <c r="I129" s="69">
        <v>402</v>
      </c>
      <c r="J129" s="68">
        <v>15</v>
      </c>
      <c r="K129" s="63" t="s">
        <v>323</v>
      </c>
      <c r="L129" s="69">
        <v>13</v>
      </c>
    </row>
    <row r="130" spans="1:12">
      <c r="A130" s="68">
        <v>6</v>
      </c>
      <c r="B130" s="63" t="s">
        <v>392</v>
      </c>
      <c r="C130" s="68">
        <v>14</v>
      </c>
      <c r="D130" s="68">
        <v>5</v>
      </c>
      <c r="E130" s="68">
        <v>1</v>
      </c>
      <c r="F130" s="68">
        <v>8</v>
      </c>
      <c r="G130" s="68">
        <v>353</v>
      </c>
      <c r="H130" s="63" t="s">
        <v>323</v>
      </c>
      <c r="I130" s="69">
        <v>358</v>
      </c>
      <c r="J130" s="68">
        <v>11</v>
      </c>
      <c r="K130" s="63" t="s">
        <v>323</v>
      </c>
      <c r="L130" s="69">
        <v>17</v>
      </c>
    </row>
    <row r="131" spans="1:12">
      <c r="A131" s="68">
        <v>7</v>
      </c>
      <c r="B131" s="63" t="s">
        <v>950</v>
      </c>
      <c r="C131" s="68">
        <v>14</v>
      </c>
      <c r="D131" s="68">
        <v>2</v>
      </c>
      <c r="E131" s="68">
        <v>2</v>
      </c>
      <c r="F131" s="68">
        <v>10</v>
      </c>
      <c r="G131" s="68">
        <v>326</v>
      </c>
      <c r="H131" s="63" t="s">
        <v>323</v>
      </c>
      <c r="I131" s="69">
        <v>385</v>
      </c>
      <c r="J131" s="68">
        <v>6</v>
      </c>
      <c r="K131" s="63" t="s">
        <v>323</v>
      </c>
      <c r="L131" s="69">
        <v>22</v>
      </c>
    </row>
    <row r="132" spans="1:12">
      <c r="A132" s="68">
        <v>8</v>
      </c>
      <c r="B132" s="63" t="s">
        <v>951</v>
      </c>
      <c r="C132" s="68">
        <v>14</v>
      </c>
      <c r="D132" s="68">
        <v>1</v>
      </c>
      <c r="E132" s="68">
        <v>0</v>
      </c>
      <c r="F132" s="68">
        <v>13</v>
      </c>
      <c r="G132" s="68">
        <v>320</v>
      </c>
      <c r="H132" s="63" t="s">
        <v>323</v>
      </c>
      <c r="I132" s="69">
        <v>413</v>
      </c>
      <c r="J132" s="68">
        <v>2</v>
      </c>
      <c r="K132" s="63" t="s">
        <v>323</v>
      </c>
      <c r="L132" s="69">
        <v>26</v>
      </c>
    </row>
    <row r="134" spans="1:12">
      <c r="A134" s="65" t="s">
        <v>613</v>
      </c>
    </row>
    <row r="135" spans="1:12">
      <c r="C135" s="66" t="s">
        <v>316</v>
      </c>
      <c r="D135" s="66" t="s">
        <v>317</v>
      </c>
      <c r="E135" s="66" t="s">
        <v>318</v>
      </c>
      <c r="F135" s="66" t="s">
        <v>319</v>
      </c>
      <c r="H135" s="67" t="s">
        <v>320</v>
      </c>
      <c r="K135" s="67" t="s">
        <v>321</v>
      </c>
    </row>
    <row r="136" spans="1:12">
      <c r="A136" s="68">
        <v>1</v>
      </c>
      <c r="B136" s="63" t="s">
        <v>1753</v>
      </c>
      <c r="C136" s="68">
        <v>14</v>
      </c>
      <c r="D136" s="68">
        <v>13</v>
      </c>
      <c r="E136" s="68">
        <v>0</v>
      </c>
      <c r="F136" s="68">
        <v>1</v>
      </c>
      <c r="G136" s="68">
        <v>402</v>
      </c>
      <c r="H136" s="63" t="s">
        <v>323</v>
      </c>
      <c r="I136" s="69">
        <v>298</v>
      </c>
      <c r="J136" s="68">
        <v>26</v>
      </c>
      <c r="K136" s="63" t="s">
        <v>323</v>
      </c>
      <c r="L136" s="69">
        <v>2</v>
      </c>
    </row>
    <row r="137" spans="1:12">
      <c r="A137" s="68">
        <v>2</v>
      </c>
      <c r="B137" s="63" t="s">
        <v>517</v>
      </c>
      <c r="C137" s="68">
        <v>14</v>
      </c>
      <c r="D137" s="68">
        <v>12</v>
      </c>
      <c r="E137" s="68">
        <v>1</v>
      </c>
      <c r="F137" s="68">
        <v>1</v>
      </c>
      <c r="G137" s="68">
        <v>406</v>
      </c>
      <c r="H137" s="63" t="s">
        <v>323</v>
      </c>
      <c r="I137" s="69">
        <v>282</v>
      </c>
      <c r="J137" s="68">
        <v>25</v>
      </c>
      <c r="K137" s="63" t="s">
        <v>323</v>
      </c>
      <c r="L137" s="69">
        <v>3</v>
      </c>
    </row>
    <row r="138" spans="1:12">
      <c r="A138" s="68">
        <v>3</v>
      </c>
      <c r="B138" s="63" t="s">
        <v>448</v>
      </c>
      <c r="C138" s="68">
        <v>14</v>
      </c>
      <c r="D138" s="68">
        <v>10</v>
      </c>
      <c r="E138" s="68">
        <v>0</v>
      </c>
      <c r="F138" s="68">
        <v>4</v>
      </c>
      <c r="G138" s="68">
        <v>362</v>
      </c>
      <c r="H138" s="63" t="s">
        <v>323</v>
      </c>
      <c r="I138" s="69">
        <v>324</v>
      </c>
      <c r="J138" s="68">
        <v>20</v>
      </c>
      <c r="K138" s="63" t="s">
        <v>323</v>
      </c>
      <c r="L138" s="69">
        <v>8</v>
      </c>
    </row>
    <row r="139" spans="1:12">
      <c r="A139" s="68">
        <v>4</v>
      </c>
      <c r="B139" s="63" t="s">
        <v>346</v>
      </c>
      <c r="C139" s="68">
        <v>14</v>
      </c>
      <c r="D139" s="68">
        <v>7</v>
      </c>
      <c r="E139" s="68">
        <v>0</v>
      </c>
      <c r="F139" s="68">
        <v>7</v>
      </c>
      <c r="G139" s="68">
        <v>417</v>
      </c>
      <c r="H139" s="63" t="s">
        <v>323</v>
      </c>
      <c r="I139" s="69">
        <v>383</v>
      </c>
      <c r="J139" s="68">
        <v>14</v>
      </c>
      <c r="K139" s="63" t="s">
        <v>323</v>
      </c>
      <c r="L139" s="69">
        <v>14</v>
      </c>
    </row>
    <row r="140" spans="1:12">
      <c r="A140" s="68">
        <v>5</v>
      </c>
      <c r="B140" s="63" t="s">
        <v>459</v>
      </c>
      <c r="C140" s="68">
        <v>14</v>
      </c>
      <c r="D140" s="68">
        <v>6</v>
      </c>
      <c r="E140" s="68">
        <v>0</v>
      </c>
      <c r="F140" s="68">
        <v>8</v>
      </c>
      <c r="G140" s="68">
        <v>331</v>
      </c>
      <c r="H140" s="63" t="s">
        <v>323</v>
      </c>
      <c r="I140" s="69">
        <v>354</v>
      </c>
      <c r="J140" s="68">
        <v>12</v>
      </c>
      <c r="K140" s="63" t="s">
        <v>323</v>
      </c>
      <c r="L140" s="69">
        <v>16</v>
      </c>
    </row>
    <row r="141" spans="1:12">
      <c r="A141" s="68">
        <v>6</v>
      </c>
      <c r="B141" s="63" t="s">
        <v>1008</v>
      </c>
      <c r="C141" s="68">
        <v>14</v>
      </c>
      <c r="D141" s="68">
        <v>3</v>
      </c>
      <c r="E141" s="68">
        <v>0</v>
      </c>
      <c r="F141" s="68">
        <v>11</v>
      </c>
      <c r="G141" s="68">
        <v>269</v>
      </c>
      <c r="H141" s="63" t="s">
        <v>323</v>
      </c>
      <c r="I141" s="69">
        <v>363</v>
      </c>
      <c r="J141" s="68">
        <v>6</v>
      </c>
      <c r="K141" s="63" t="s">
        <v>323</v>
      </c>
      <c r="L141" s="69">
        <v>22</v>
      </c>
    </row>
    <row r="142" spans="1:12">
      <c r="A142" s="68">
        <v>7</v>
      </c>
      <c r="B142" s="63" t="s">
        <v>361</v>
      </c>
      <c r="C142" s="68">
        <v>14</v>
      </c>
      <c r="D142" s="68">
        <v>2</v>
      </c>
      <c r="E142" s="68">
        <v>1</v>
      </c>
      <c r="F142" s="68">
        <v>11</v>
      </c>
      <c r="G142" s="68">
        <v>297</v>
      </c>
      <c r="H142" s="63" t="s">
        <v>323</v>
      </c>
      <c r="I142" s="69">
        <v>366</v>
      </c>
      <c r="J142" s="68">
        <v>5</v>
      </c>
      <c r="K142" s="63" t="s">
        <v>323</v>
      </c>
      <c r="L142" s="69">
        <v>23</v>
      </c>
    </row>
    <row r="143" spans="1:12">
      <c r="A143" s="68">
        <v>8</v>
      </c>
      <c r="B143" s="63" t="s">
        <v>967</v>
      </c>
      <c r="C143" s="68">
        <v>14</v>
      </c>
      <c r="D143" s="68">
        <v>2</v>
      </c>
      <c r="E143" s="68">
        <v>0</v>
      </c>
      <c r="F143" s="68">
        <v>12</v>
      </c>
      <c r="G143" s="68">
        <v>286</v>
      </c>
      <c r="H143" s="63" t="s">
        <v>323</v>
      </c>
      <c r="I143" s="69">
        <v>400</v>
      </c>
      <c r="J143" s="68">
        <v>4</v>
      </c>
      <c r="K143" s="63" t="s">
        <v>323</v>
      </c>
      <c r="L143" s="69">
        <v>24</v>
      </c>
    </row>
    <row r="145" spans="1:12">
      <c r="A145" s="65" t="s">
        <v>615</v>
      </c>
    </row>
    <row r="146" spans="1:12">
      <c r="C146" s="66" t="s">
        <v>316</v>
      </c>
      <c r="D146" s="66" t="s">
        <v>317</v>
      </c>
      <c r="E146" s="66" t="s">
        <v>318</v>
      </c>
      <c r="F146" s="66" t="s">
        <v>319</v>
      </c>
      <c r="H146" s="67" t="s">
        <v>320</v>
      </c>
      <c r="K146" s="67" t="s">
        <v>321</v>
      </c>
    </row>
    <row r="147" spans="1:12">
      <c r="A147" s="68">
        <v>1</v>
      </c>
      <c r="B147" s="63" t="s">
        <v>361</v>
      </c>
      <c r="C147" s="68">
        <v>14</v>
      </c>
      <c r="D147" s="68">
        <v>13</v>
      </c>
      <c r="E147" s="68">
        <v>0</v>
      </c>
      <c r="F147" s="68">
        <v>1</v>
      </c>
      <c r="G147" s="68">
        <v>525</v>
      </c>
      <c r="H147" s="63" t="s">
        <v>323</v>
      </c>
      <c r="I147" s="69">
        <v>381</v>
      </c>
      <c r="J147" s="68">
        <v>26</v>
      </c>
      <c r="K147" s="63" t="s">
        <v>323</v>
      </c>
      <c r="L147" s="69">
        <v>2</v>
      </c>
    </row>
    <row r="148" spans="1:12">
      <c r="A148" s="68">
        <v>2</v>
      </c>
      <c r="B148" s="63" t="s">
        <v>449</v>
      </c>
      <c r="C148" s="68">
        <v>14</v>
      </c>
      <c r="D148" s="68">
        <v>13</v>
      </c>
      <c r="E148" s="68">
        <v>0</v>
      </c>
      <c r="F148" s="68">
        <v>1</v>
      </c>
      <c r="G148" s="68">
        <v>413</v>
      </c>
      <c r="H148" s="63" t="s">
        <v>323</v>
      </c>
      <c r="I148" s="69">
        <v>317</v>
      </c>
      <c r="J148" s="68">
        <v>26</v>
      </c>
      <c r="K148" s="63" t="s">
        <v>323</v>
      </c>
      <c r="L148" s="69">
        <v>2</v>
      </c>
    </row>
    <row r="149" spans="1:12">
      <c r="A149" s="68">
        <v>3</v>
      </c>
      <c r="B149" s="63" t="s">
        <v>461</v>
      </c>
      <c r="C149" s="68">
        <v>14</v>
      </c>
      <c r="D149" s="68">
        <v>8</v>
      </c>
      <c r="E149" s="68">
        <v>1</v>
      </c>
      <c r="F149" s="68">
        <v>5</v>
      </c>
      <c r="G149" s="68">
        <v>470</v>
      </c>
      <c r="H149" s="63" t="s">
        <v>323</v>
      </c>
      <c r="I149" s="69">
        <v>425</v>
      </c>
      <c r="J149" s="68">
        <v>17</v>
      </c>
      <c r="K149" s="63" t="s">
        <v>323</v>
      </c>
      <c r="L149" s="69">
        <v>11</v>
      </c>
    </row>
    <row r="150" spans="1:12">
      <c r="A150" s="68">
        <v>4</v>
      </c>
      <c r="B150" s="63" t="s">
        <v>951</v>
      </c>
      <c r="C150" s="68">
        <v>14</v>
      </c>
      <c r="D150" s="68">
        <v>5</v>
      </c>
      <c r="E150" s="68">
        <v>0</v>
      </c>
      <c r="F150" s="68">
        <v>9</v>
      </c>
      <c r="G150" s="68">
        <v>410</v>
      </c>
      <c r="H150" s="63" t="s">
        <v>323</v>
      </c>
      <c r="I150" s="69">
        <v>413</v>
      </c>
      <c r="J150" s="68">
        <v>10</v>
      </c>
      <c r="K150" s="63" t="s">
        <v>323</v>
      </c>
      <c r="L150" s="69">
        <v>18</v>
      </c>
    </row>
    <row r="151" spans="1:12">
      <c r="A151" s="68">
        <v>5</v>
      </c>
      <c r="B151" s="63" t="s">
        <v>950</v>
      </c>
      <c r="C151" s="68">
        <v>14</v>
      </c>
      <c r="D151" s="68">
        <v>5</v>
      </c>
      <c r="E151" s="68">
        <v>0</v>
      </c>
      <c r="F151" s="68">
        <v>9</v>
      </c>
      <c r="G151" s="68">
        <v>362</v>
      </c>
      <c r="H151" s="63" t="s">
        <v>323</v>
      </c>
      <c r="I151" s="69">
        <v>452</v>
      </c>
      <c r="J151" s="68">
        <v>10</v>
      </c>
      <c r="K151" s="63" t="s">
        <v>323</v>
      </c>
      <c r="L151" s="69">
        <v>18</v>
      </c>
    </row>
    <row r="152" spans="1:12">
      <c r="A152" s="68">
        <v>6</v>
      </c>
      <c r="B152" s="63" t="s">
        <v>397</v>
      </c>
      <c r="C152" s="68">
        <v>14</v>
      </c>
      <c r="D152" s="68">
        <v>4</v>
      </c>
      <c r="E152" s="68">
        <v>1</v>
      </c>
      <c r="F152" s="68">
        <v>9</v>
      </c>
      <c r="G152" s="68">
        <v>369</v>
      </c>
      <c r="H152" s="63" t="s">
        <v>323</v>
      </c>
      <c r="I152" s="69">
        <v>437</v>
      </c>
      <c r="J152" s="68">
        <v>9</v>
      </c>
      <c r="K152" s="63" t="s">
        <v>323</v>
      </c>
      <c r="L152" s="69">
        <v>19</v>
      </c>
    </row>
    <row r="153" spans="1:12">
      <c r="A153" s="68">
        <v>7</v>
      </c>
      <c r="B153" s="63" t="s">
        <v>346</v>
      </c>
      <c r="C153" s="68">
        <v>14</v>
      </c>
      <c r="D153" s="68">
        <v>4</v>
      </c>
      <c r="E153" s="68">
        <v>0</v>
      </c>
      <c r="F153" s="68">
        <v>10</v>
      </c>
      <c r="G153" s="68">
        <v>405</v>
      </c>
      <c r="H153" s="63" t="s">
        <v>323</v>
      </c>
      <c r="I153" s="69">
        <v>453</v>
      </c>
      <c r="J153" s="68">
        <v>8</v>
      </c>
      <c r="K153" s="63" t="s">
        <v>323</v>
      </c>
      <c r="L153" s="69">
        <v>20</v>
      </c>
    </row>
    <row r="154" spans="1:12">
      <c r="A154" s="68">
        <v>8</v>
      </c>
      <c r="B154" s="63" t="s">
        <v>419</v>
      </c>
      <c r="C154" s="68">
        <v>14</v>
      </c>
      <c r="D154" s="68">
        <v>3</v>
      </c>
      <c r="E154" s="68">
        <v>0</v>
      </c>
      <c r="F154" s="68">
        <v>11</v>
      </c>
      <c r="G154" s="68">
        <v>355</v>
      </c>
      <c r="H154" s="63" t="s">
        <v>323</v>
      </c>
      <c r="I154" s="69">
        <v>431</v>
      </c>
      <c r="J154" s="68">
        <v>6</v>
      </c>
      <c r="K154" s="63" t="s">
        <v>323</v>
      </c>
      <c r="L154" s="69">
        <v>22</v>
      </c>
    </row>
    <row r="156" spans="1:12">
      <c r="A156" s="65" t="s">
        <v>1009</v>
      </c>
    </row>
    <row r="157" spans="1:12">
      <c r="C157" s="66" t="s">
        <v>316</v>
      </c>
      <c r="D157" s="66" t="s">
        <v>317</v>
      </c>
      <c r="E157" s="66" t="s">
        <v>318</v>
      </c>
      <c r="F157" s="66" t="s">
        <v>319</v>
      </c>
      <c r="H157" s="67" t="s">
        <v>320</v>
      </c>
      <c r="K157" s="67" t="s">
        <v>321</v>
      </c>
    </row>
    <row r="158" spans="1:12">
      <c r="A158" s="68">
        <v>1</v>
      </c>
      <c r="B158" s="63" t="s">
        <v>1753</v>
      </c>
      <c r="C158" s="68">
        <v>14</v>
      </c>
      <c r="D158" s="68">
        <v>13</v>
      </c>
      <c r="E158" s="68">
        <v>1</v>
      </c>
      <c r="F158" s="68">
        <v>0</v>
      </c>
      <c r="G158" s="68">
        <v>405</v>
      </c>
      <c r="H158" s="63" t="s">
        <v>323</v>
      </c>
      <c r="I158" s="69">
        <v>193</v>
      </c>
      <c r="J158" s="68">
        <v>27</v>
      </c>
      <c r="K158" s="63" t="s">
        <v>323</v>
      </c>
      <c r="L158" s="69">
        <v>1</v>
      </c>
    </row>
    <row r="159" spans="1:12">
      <c r="A159" s="63">
        <v>2</v>
      </c>
      <c r="B159" s="63" t="s">
        <v>962</v>
      </c>
      <c r="C159" s="68">
        <v>14</v>
      </c>
      <c r="D159" s="68">
        <v>12</v>
      </c>
      <c r="E159" s="68">
        <v>1</v>
      </c>
      <c r="F159" s="68">
        <v>1</v>
      </c>
      <c r="G159" s="68">
        <v>386</v>
      </c>
      <c r="H159" s="63" t="s">
        <v>323</v>
      </c>
      <c r="I159" s="69">
        <v>199</v>
      </c>
      <c r="J159" s="68">
        <v>25</v>
      </c>
      <c r="K159" s="63" t="s">
        <v>323</v>
      </c>
      <c r="L159" s="69">
        <v>3</v>
      </c>
    </row>
    <row r="160" spans="1:12">
      <c r="A160" s="68">
        <v>3</v>
      </c>
      <c r="B160" s="63" t="s">
        <v>952</v>
      </c>
      <c r="C160" s="68">
        <v>14</v>
      </c>
      <c r="D160" s="68">
        <v>9</v>
      </c>
      <c r="E160" s="68">
        <v>0</v>
      </c>
      <c r="F160" s="68">
        <v>5</v>
      </c>
      <c r="G160" s="68">
        <v>332</v>
      </c>
      <c r="H160" s="63" t="s">
        <v>323</v>
      </c>
      <c r="I160" s="69">
        <v>272</v>
      </c>
      <c r="J160" s="68">
        <v>18</v>
      </c>
      <c r="K160" s="63" t="s">
        <v>323</v>
      </c>
      <c r="L160" s="69">
        <v>10</v>
      </c>
    </row>
    <row r="161" spans="1:12">
      <c r="A161" s="68">
        <v>4</v>
      </c>
      <c r="B161" s="63" t="s">
        <v>448</v>
      </c>
      <c r="C161" s="68">
        <v>14</v>
      </c>
      <c r="D161" s="68">
        <v>8</v>
      </c>
      <c r="E161" s="68">
        <v>0</v>
      </c>
      <c r="F161" s="68">
        <v>6</v>
      </c>
      <c r="G161" s="68">
        <v>433</v>
      </c>
      <c r="H161" s="63" t="s">
        <v>323</v>
      </c>
      <c r="I161" s="69">
        <v>309</v>
      </c>
      <c r="J161" s="68">
        <v>16</v>
      </c>
      <c r="K161" s="63" t="s">
        <v>323</v>
      </c>
      <c r="L161" s="69">
        <v>12</v>
      </c>
    </row>
    <row r="162" spans="1:12">
      <c r="A162" s="68">
        <v>5</v>
      </c>
      <c r="B162" s="63" t="s">
        <v>983</v>
      </c>
      <c r="C162" s="68">
        <v>14</v>
      </c>
      <c r="D162" s="68">
        <v>6</v>
      </c>
      <c r="E162" s="68">
        <v>0</v>
      </c>
      <c r="F162" s="68">
        <v>8</v>
      </c>
      <c r="G162" s="68">
        <v>349</v>
      </c>
      <c r="H162" s="63" t="s">
        <v>323</v>
      </c>
      <c r="I162" s="69">
        <v>366</v>
      </c>
      <c r="J162" s="68">
        <v>12</v>
      </c>
      <c r="K162" s="63" t="s">
        <v>323</v>
      </c>
      <c r="L162" s="69">
        <v>16</v>
      </c>
    </row>
    <row r="163" spans="1:12">
      <c r="A163" s="68">
        <v>6</v>
      </c>
      <c r="B163" s="63" t="s">
        <v>991</v>
      </c>
      <c r="C163" s="68">
        <v>14</v>
      </c>
      <c r="D163" s="68">
        <v>4</v>
      </c>
      <c r="E163" s="68">
        <v>0</v>
      </c>
      <c r="F163" s="68">
        <v>10</v>
      </c>
      <c r="G163" s="68">
        <v>265</v>
      </c>
      <c r="H163" s="63" t="s">
        <v>323</v>
      </c>
      <c r="I163" s="69">
        <v>336</v>
      </c>
      <c r="J163" s="68">
        <v>8</v>
      </c>
      <c r="K163" s="63" t="s">
        <v>323</v>
      </c>
      <c r="L163" s="69">
        <v>20</v>
      </c>
    </row>
    <row r="164" spans="1:12">
      <c r="A164" s="68">
        <v>7</v>
      </c>
      <c r="B164" s="63" t="s">
        <v>995</v>
      </c>
      <c r="C164" s="68">
        <v>14</v>
      </c>
      <c r="D164" s="68">
        <v>2</v>
      </c>
      <c r="E164" s="68">
        <v>0</v>
      </c>
      <c r="F164" s="68">
        <v>12</v>
      </c>
      <c r="G164" s="68">
        <v>223</v>
      </c>
      <c r="H164" s="63" t="s">
        <v>323</v>
      </c>
      <c r="I164" s="69">
        <v>424</v>
      </c>
      <c r="J164" s="68">
        <v>4</v>
      </c>
      <c r="K164" s="63" t="s">
        <v>323</v>
      </c>
      <c r="L164" s="69">
        <v>24</v>
      </c>
    </row>
    <row r="165" spans="1:12">
      <c r="A165" s="68">
        <v>8</v>
      </c>
      <c r="B165" s="63" t="s">
        <v>963</v>
      </c>
      <c r="C165" s="68">
        <v>14</v>
      </c>
      <c r="D165" s="68">
        <v>1</v>
      </c>
      <c r="E165" s="68">
        <v>0</v>
      </c>
      <c r="F165" s="68">
        <v>13</v>
      </c>
      <c r="G165" s="68">
        <v>197</v>
      </c>
      <c r="H165" s="63" t="s">
        <v>323</v>
      </c>
      <c r="I165" s="69">
        <v>491</v>
      </c>
      <c r="J165" s="68">
        <v>2</v>
      </c>
      <c r="K165" s="63" t="s">
        <v>323</v>
      </c>
      <c r="L165" s="69">
        <v>26</v>
      </c>
    </row>
    <row r="167" spans="1:12">
      <c r="A167" s="65" t="s">
        <v>1010</v>
      </c>
    </row>
    <row r="168" spans="1:12">
      <c r="C168" s="66" t="s">
        <v>316</v>
      </c>
      <c r="D168" s="66" t="s">
        <v>317</v>
      </c>
      <c r="E168" s="66" t="s">
        <v>318</v>
      </c>
      <c r="F168" s="66" t="s">
        <v>319</v>
      </c>
      <c r="H168" s="67" t="s">
        <v>320</v>
      </c>
      <c r="K168" s="67" t="s">
        <v>321</v>
      </c>
    </row>
    <row r="169" spans="1:12">
      <c r="A169" s="68">
        <v>1</v>
      </c>
      <c r="B169" s="63" t="s">
        <v>459</v>
      </c>
      <c r="C169" s="68">
        <v>15</v>
      </c>
      <c r="D169" s="68">
        <v>13</v>
      </c>
      <c r="E169" s="68">
        <v>0</v>
      </c>
      <c r="F169" s="68">
        <v>2</v>
      </c>
      <c r="G169" s="68">
        <v>482</v>
      </c>
      <c r="H169" s="63" t="s">
        <v>323</v>
      </c>
      <c r="I169" s="69">
        <v>385</v>
      </c>
      <c r="J169" s="68">
        <v>26</v>
      </c>
      <c r="K169" s="63" t="s">
        <v>323</v>
      </c>
      <c r="L169" s="69">
        <v>4</v>
      </c>
    </row>
    <row r="170" spans="1:12">
      <c r="A170" s="68">
        <v>2</v>
      </c>
      <c r="B170" s="63" t="s">
        <v>517</v>
      </c>
      <c r="C170" s="68">
        <v>15</v>
      </c>
      <c r="D170" s="68">
        <v>11</v>
      </c>
      <c r="E170" s="68">
        <v>0</v>
      </c>
      <c r="F170" s="68">
        <v>4</v>
      </c>
      <c r="G170" s="68">
        <v>488</v>
      </c>
      <c r="H170" s="63" t="s">
        <v>323</v>
      </c>
      <c r="I170" s="69">
        <v>386</v>
      </c>
      <c r="J170" s="68">
        <v>22</v>
      </c>
      <c r="K170" s="63" t="s">
        <v>323</v>
      </c>
      <c r="L170" s="69">
        <v>8</v>
      </c>
    </row>
    <row r="171" spans="1:12">
      <c r="A171" s="68">
        <v>3</v>
      </c>
      <c r="B171" s="63" t="s">
        <v>392</v>
      </c>
      <c r="C171" s="68">
        <v>15</v>
      </c>
      <c r="D171" s="68">
        <v>8</v>
      </c>
      <c r="E171" s="68">
        <v>0</v>
      </c>
      <c r="F171" s="68">
        <v>7</v>
      </c>
      <c r="G171" s="68">
        <v>380</v>
      </c>
      <c r="H171" s="63" t="s">
        <v>323</v>
      </c>
      <c r="I171" s="69">
        <v>390</v>
      </c>
      <c r="J171" s="68">
        <v>16</v>
      </c>
      <c r="K171" s="63" t="s">
        <v>323</v>
      </c>
      <c r="L171" s="69">
        <v>14</v>
      </c>
    </row>
    <row r="172" spans="1:12">
      <c r="A172" s="68">
        <v>4</v>
      </c>
      <c r="B172" s="63" t="s">
        <v>967</v>
      </c>
      <c r="C172" s="68">
        <v>15</v>
      </c>
      <c r="D172" s="68">
        <v>6</v>
      </c>
      <c r="E172" s="68">
        <v>2</v>
      </c>
      <c r="F172" s="68">
        <v>7</v>
      </c>
      <c r="G172" s="68">
        <v>337</v>
      </c>
      <c r="H172" s="63" t="s">
        <v>323</v>
      </c>
      <c r="I172" s="69">
        <v>344</v>
      </c>
      <c r="J172" s="68">
        <v>14</v>
      </c>
      <c r="K172" s="63" t="s">
        <v>323</v>
      </c>
      <c r="L172" s="69">
        <v>16</v>
      </c>
    </row>
    <row r="173" spans="1:12">
      <c r="A173" s="68">
        <v>5</v>
      </c>
      <c r="B173" s="63" t="s">
        <v>1011</v>
      </c>
      <c r="C173" s="68">
        <v>15</v>
      </c>
      <c r="D173" s="68">
        <v>3</v>
      </c>
      <c r="E173" s="68">
        <v>2</v>
      </c>
      <c r="F173" s="68">
        <v>10</v>
      </c>
      <c r="G173" s="68">
        <v>296</v>
      </c>
      <c r="H173" s="63" t="s">
        <v>323</v>
      </c>
      <c r="I173" s="69">
        <v>348</v>
      </c>
      <c r="J173" s="68">
        <v>8</v>
      </c>
      <c r="K173" s="63" t="s">
        <v>323</v>
      </c>
      <c r="L173" s="69">
        <v>22</v>
      </c>
    </row>
    <row r="174" spans="1:12">
      <c r="A174" s="68">
        <v>6</v>
      </c>
      <c r="B174" s="63" t="s">
        <v>964</v>
      </c>
      <c r="C174" s="68">
        <v>15</v>
      </c>
      <c r="D174" s="68">
        <v>2</v>
      </c>
      <c r="E174" s="68">
        <v>0</v>
      </c>
      <c r="F174" s="68">
        <v>13</v>
      </c>
      <c r="G174" s="68">
        <v>304</v>
      </c>
      <c r="H174" s="63" t="s">
        <v>323</v>
      </c>
      <c r="I174" s="69">
        <v>434</v>
      </c>
      <c r="J174" s="68">
        <v>4</v>
      </c>
      <c r="K174" s="63" t="s">
        <v>323</v>
      </c>
      <c r="L174" s="69">
        <v>26</v>
      </c>
    </row>
    <row r="176" spans="1:12">
      <c r="A176" s="65" t="s">
        <v>619</v>
      </c>
    </row>
    <row r="177" spans="1:12">
      <c r="C177" s="66" t="s">
        <v>316</v>
      </c>
      <c r="D177" s="66" t="s">
        <v>317</v>
      </c>
      <c r="E177" s="66" t="s">
        <v>318</v>
      </c>
      <c r="F177" s="66" t="s">
        <v>319</v>
      </c>
      <c r="H177" s="67" t="s">
        <v>320</v>
      </c>
      <c r="K177" s="67" t="s">
        <v>321</v>
      </c>
    </row>
    <row r="178" spans="1:12">
      <c r="A178" s="68">
        <v>1</v>
      </c>
      <c r="B178" s="63" t="s">
        <v>460</v>
      </c>
      <c r="C178" s="68">
        <v>14</v>
      </c>
      <c r="D178" s="68">
        <v>13</v>
      </c>
      <c r="E178" s="68">
        <v>1</v>
      </c>
      <c r="F178" s="68">
        <v>0</v>
      </c>
      <c r="G178" s="68">
        <v>585</v>
      </c>
      <c r="H178" s="63" t="s">
        <v>323</v>
      </c>
      <c r="I178" s="69">
        <v>280</v>
      </c>
      <c r="J178" s="68">
        <v>27</v>
      </c>
      <c r="K178" s="63" t="s">
        <v>323</v>
      </c>
      <c r="L178" s="69">
        <v>1</v>
      </c>
    </row>
    <row r="179" spans="1:12">
      <c r="A179" s="68">
        <v>2</v>
      </c>
      <c r="B179" s="63" t="s">
        <v>473</v>
      </c>
      <c r="C179" s="68">
        <v>14</v>
      </c>
      <c r="D179" s="68">
        <v>12</v>
      </c>
      <c r="E179" s="68">
        <v>1</v>
      </c>
      <c r="F179" s="68">
        <v>1</v>
      </c>
      <c r="G179" s="68">
        <v>563</v>
      </c>
      <c r="H179" s="63" t="s">
        <v>323</v>
      </c>
      <c r="I179" s="69">
        <v>312</v>
      </c>
      <c r="J179" s="68">
        <v>25</v>
      </c>
      <c r="K179" s="63" t="s">
        <v>323</v>
      </c>
      <c r="L179" s="69">
        <v>3</v>
      </c>
    </row>
    <row r="180" spans="1:12">
      <c r="A180" s="68">
        <v>3</v>
      </c>
      <c r="B180" s="63" t="s">
        <v>361</v>
      </c>
      <c r="C180" s="68">
        <v>14</v>
      </c>
      <c r="D180" s="68">
        <v>10</v>
      </c>
      <c r="E180" s="68">
        <v>0</v>
      </c>
      <c r="F180" s="68">
        <v>4</v>
      </c>
      <c r="G180" s="68">
        <v>406</v>
      </c>
      <c r="H180" s="63" t="s">
        <v>323</v>
      </c>
      <c r="I180" s="69">
        <v>340</v>
      </c>
      <c r="J180" s="68">
        <v>20</v>
      </c>
      <c r="K180" s="63" t="s">
        <v>323</v>
      </c>
      <c r="L180" s="69">
        <v>8</v>
      </c>
    </row>
    <row r="181" spans="1:12">
      <c r="A181" s="68">
        <v>4</v>
      </c>
      <c r="B181" s="63" t="s">
        <v>448</v>
      </c>
      <c r="C181" s="68">
        <v>14</v>
      </c>
      <c r="D181" s="68">
        <v>8</v>
      </c>
      <c r="E181" s="68">
        <v>0</v>
      </c>
      <c r="F181" s="68">
        <v>6</v>
      </c>
      <c r="G181" s="68">
        <v>399</v>
      </c>
      <c r="H181" s="63" t="s">
        <v>323</v>
      </c>
      <c r="I181" s="69">
        <v>349</v>
      </c>
      <c r="J181" s="68">
        <v>16</v>
      </c>
      <c r="K181" s="63" t="s">
        <v>323</v>
      </c>
      <c r="L181" s="69">
        <v>12</v>
      </c>
    </row>
    <row r="182" spans="1:12">
      <c r="A182" s="68">
        <v>5</v>
      </c>
      <c r="B182" s="63" t="s">
        <v>419</v>
      </c>
      <c r="C182" s="68">
        <v>14</v>
      </c>
      <c r="D182" s="68">
        <v>6</v>
      </c>
      <c r="E182" s="68">
        <v>0</v>
      </c>
      <c r="F182" s="68">
        <v>8</v>
      </c>
      <c r="G182" s="68">
        <v>379</v>
      </c>
      <c r="H182" s="63" t="s">
        <v>323</v>
      </c>
      <c r="I182" s="69">
        <v>414</v>
      </c>
      <c r="J182" s="68">
        <v>12</v>
      </c>
      <c r="K182" s="63" t="s">
        <v>323</v>
      </c>
      <c r="L182" s="69">
        <v>16</v>
      </c>
    </row>
    <row r="183" spans="1:12">
      <c r="A183" s="68">
        <v>6</v>
      </c>
      <c r="B183" s="63" t="s">
        <v>449</v>
      </c>
      <c r="C183" s="68">
        <v>14</v>
      </c>
      <c r="D183" s="68">
        <v>4</v>
      </c>
      <c r="E183" s="68">
        <v>0</v>
      </c>
      <c r="F183" s="68">
        <v>10</v>
      </c>
      <c r="G183" s="68">
        <v>286</v>
      </c>
      <c r="H183" s="63" t="s">
        <v>323</v>
      </c>
      <c r="I183" s="69">
        <v>447</v>
      </c>
      <c r="J183" s="68">
        <v>8</v>
      </c>
      <c r="K183" s="63" t="s">
        <v>323</v>
      </c>
      <c r="L183" s="69">
        <v>20</v>
      </c>
    </row>
    <row r="184" spans="1:12">
      <c r="A184" s="68">
        <v>7</v>
      </c>
      <c r="B184" s="63" t="s">
        <v>346</v>
      </c>
      <c r="C184" s="68">
        <v>14</v>
      </c>
      <c r="D184" s="68">
        <v>1</v>
      </c>
      <c r="E184" s="68">
        <v>0</v>
      </c>
      <c r="F184" s="68">
        <v>13</v>
      </c>
      <c r="G184" s="68">
        <v>338</v>
      </c>
      <c r="H184" s="63" t="s">
        <v>323</v>
      </c>
      <c r="I184" s="69">
        <v>534</v>
      </c>
      <c r="J184" s="68">
        <v>2</v>
      </c>
      <c r="K184" s="63" t="s">
        <v>323</v>
      </c>
      <c r="L184" s="69">
        <v>26</v>
      </c>
    </row>
    <row r="185" spans="1:12">
      <c r="A185" s="68">
        <v>8</v>
      </c>
      <c r="B185" s="63" t="s">
        <v>399</v>
      </c>
      <c r="C185" s="68">
        <v>14</v>
      </c>
      <c r="D185" s="68">
        <v>1</v>
      </c>
      <c r="E185" s="68">
        <v>0</v>
      </c>
      <c r="F185" s="68">
        <v>13</v>
      </c>
      <c r="G185" s="68">
        <v>254</v>
      </c>
      <c r="H185" s="63" t="s">
        <v>323</v>
      </c>
      <c r="I185" s="69">
        <v>534</v>
      </c>
      <c r="J185" s="68">
        <v>2</v>
      </c>
      <c r="K185" s="63" t="s">
        <v>323</v>
      </c>
      <c r="L185" s="69">
        <v>26</v>
      </c>
    </row>
    <row r="187" spans="1:12">
      <c r="A187" s="65" t="s">
        <v>620</v>
      </c>
    </row>
    <row r="188" spans="1:12">
      <c r="C188" s="66" t="s">
        <v>316</v>
      </c>
      <c r="D188" s="66" t="s">
        <v>317</v>
      </c>
      <c r="E188" s="66" t="s">
        <v>318</v>
      </c>
      <c r="F188" s="66" t="s">
        <v>319</v>
      </c>
      <c r="H188" s="67" t="s">
        <v>320</v>
      </c>
      <c r="K188" s="67" t="s">
        <v>321</v>
      </c>
    </row>
    <row r="189" spans="1:12">
      <c r="A189" s="68">
        <v>1</v>
      </c>
      <c r="B189" s="63" t="s">
        <v>392</v>
      </c>
      <c r="C189" s="68">
        <v>14</v>
      </c>
      <c r="D189" s="68">
        <v>13</v>
      </c>
      <c r="E189" s="68">
        <v>0</v>
      </c>
      <c r="F189" s="68">
        <v>1</v>
      </c>
      <c r="G189" s="68">
        <v>416</v>
      </c>
      <c r="H189" s="63" t="s">
        <v>323</v>
      </c>
      <c r="I189" s="69">
        <v>303</v>
      </c>
      <c r="J189" s="68">
        <v>26</v>
      </c>
      <c r="K189" s="63" t="s">
        <v>323</v>
      </c>
      <c r="L189" s="69">
        <v>2</v>
      </c>
    </row>
    <row r="190" spans="1:12">
      <c r="A190" s="68">
        <v>2</v>
      </c>
      <c r="B190" s="63" t="s">
        <v>950</v>
      </c>
      <c r="C190" s="68">
        <v>14</v>
      </c>
      <c r="D190" s="68">
        <v>13</v>
      </c>
      <c r="E190" s="68">
        <v>0</v>
      </c>
      <c r="F190" s="68">
        <v>1</v>
      </c>
      <c r="G190" s="68">
        <v>457</v>
      </c>
      <c r="H190" s="63" t="s">
        <v>323</v>
      </c>
      <c r="I190" s="69">
        <v>311</v>
      </c>
      <c r="J190" s="68">
        <v>26</v>
      </c>
      <c r="K190" s="63" t="s">
        <v>323</v>
      </c>
      <c r="L190" s="69">
        <v>2</v>
      </c>
    </row>
    <row r="191" spans="1:12">
      <c r="A191" s="68">
        <v>3</v>
      </c>
      <c r="B191" s="63" t="s">
        <v>1753</v>
      </c>
      <c r="C191" s="68">
        <v>14</v>
      </c>
      <c r="D191" s="68">
        <v>10</v>
      </c>
      <c r="E191" s="68">
        <v>0</v>
      </c>
      <c r="F191" s="68">
        <v>4</v>
      </c>
      <c r="G191" s="68">
        <v>405</v>
      </c>
      <c r="H191" s="63" t="s">
        <v>323</v>
      </c>
      <c r="I191" s="69">
        <v>359</v>
      </c>
      <c r="J191" s="68">
        <v>20</v>
      </c>
      <c r="K191" s="63" t="s">
        <v>323</v>
      </c>
      <c r="L191" s="69">
        <v>8</v>
      </c>
    </row>
    <row r="192" spans="1:12">
      <c r="A192" s="68">
        <v>4</v>
      </c>
      <c r="B192" s="63" t="s">
        <v>461</v>
      </c>
      <c r="C192" s="68">
        <v>14</v>
      </c>
      <c r="D192" s="68">
        <v>5</v>
      </c>
      <c r="E192" s="68">
        <v>1</v>
      </c>
      <c r="F192" s="68">
        <v>8</v>
      </c>
      <c r="G192" s="68">
        <v>360</v>
      </c>
      <c r="H192" s="63" t="s">
        <v>323</v>
      </c>
      <c r="I192" s="69">
        <v>364</v>
      </c>
      <c r="J192" s="68">
        <v>11</v>
      </c>
      <c r="K192" s="63" t="s">
        <v>323</v>
      </c>
      <c r="L192" s="69">
        <v>17</v>
      </c>
    </row>
    <row r="193" spans="1:12">
      <c r="A193" s="68">
        <v>5</v>
      </c>
      <c r="B193" s="63" t="s">
        <v>480</v>
      </c>
      <c r="C193" s="68">
        <v>14</v>
      </c>
      <c r="D193" s="68">
        <v>4</v>
      </c>
      <c r="E193" s="68">
        <v>2</v>
      </c>
      <c r="F193" s="68">
        <v>8</v>
      </c>
      <c r="G193" s="68">
        <v>304</v>
      </c>
      <c r="H193" s="63" t="s">
        <v>323</v>
      </c>
      <c r="I193" s="69">
        <v>331</v>
      </c>
      <c r="J193" s="68">
        <v>10</v>
      </c>
      <c r="K193" s="63" t="s">
        <v>323</v>
      </c>
      <c r="L193" s="69">
        <v>18</v>
      </c>
    </row>
    <row r="194" spans="1:12">
      <c r="A194" s="68">
        <v>6</v>
      </c>
      <c r="B194" s="63" t="s">
        <v>951</v>
      </c>
      <c r="C194" s="68">
        <v>14</v>
      </c>
      <c r="D194" s="68">
        <v>4</v>
      </c>
      <c r="E194" s="68">
        <v>0</v>
      </c>
      <c r="F194" s="68">
        <v>10</v>
      </c>
      <c r="G194" s="68">
        <v>310</v>
      </c>
      <c r="H194" s="63" t="s">
        <v>323</v>
      </c>
      <c r="I194" s="69">
        <v>433</v>
      </c>
      <c r="J194" s="68">
        <v>8</v>
      </c>
      <c r="K194" s="63" t="s">
        <v>323</v>
      </c>
      <c r="L194" s="69">
        <v>20</v>
      </c>
    </row>
    <row r="195" spans="1:12">
      <c r="A195" s="68">
        <v>7</v>
      </c>
      <c r="B195" s="63" t="s">
        <v>962</v>
      </c>
      <c r="C195" s="68">
        <v>14</v>
      </c>
      <c r="D195" s="68">
        <v>2</v>
      </c>
      <c r="E195" s="68">
        <v>2</v>
      </c>
      <c r="F195" s="68">
        <v>10</v>
      </c>
      <c r="G195" s="68">
        <v>382</v>
      </c>
      <c r="H195" s="63" t="s">
        <v>323</v>
      </c>
      <c r="I195" s="69">
        <v>449</v>
      </c>
      <c r="J195" s="68">
        <v>6</v>
      </c>
      <c r="K195" s="63" t="s">
        <v>323</v>
      </c>
      <c r="L195" s="69">
        <v>22</v>
      </c>
    </row>
    <row r="196" spans="1:12">
      <c r="A196" s="68">
        <v>8</v>
      </c>
      <c r="B196" s="63" t="s">
        <v>1008</v>
      </c>
      <c r="C196" s="68">
        <v>14</v>
      </c>
      <c r="D196" s="68">
        <v>2</v>
      </c>
      <c r="E196" s="68">
        <v>1</v>
      </c>
      <c r="F196" s="68">
        <v>11</v>
      </c>
      <c r="G196" s="68">
        <v>278</v>
      </c>
      <c r="H196" s="63" t="s">
        <v>323</v>
      </c>
      <c r="I196" s="69">
        <v>362</v>
      </c>
      <c r="J196" s="68">
        <v>5</v>
      </c>
      <c r="K196" s="63" t="s">
        <v>323</v>
      </c>
      <c r="L196" s="69">
        <v>23</v>
      </c>
    </row>
    <row r="198" spans="1:12">
      <c r="A198" s="65" t="s">
        <v>1012</v>
      </c>
    </row>
    <row r="199" spans="1:12">
      <c r="C199" s="66" t="s">
        <v>316</v>
      </c>
      <c r="D199" s="66" t="s">
        <v>317</v>
      </c>
      <c r="E199" s="66" t="s">
        <v>318</v>
      </c>
      <c r="F199" s="66" t="s">
        <v>319</v>
      </c>
      <c r="H199" s="67" t="s">
        <v>320</v>
      </c>
      <c r="K199" s="67" t="s">
        <v>321</v>
      </c>
    </row>
    <row r="200" spans="1:12">
      <c r="A200" s="68">
        <v>1</v>
      </c>
      <c r="B200" s="63" t="s">
        <v>952</v>
      </c>
      <c r="C200" s="68">
        <v>12</v>
      </c>
      <c r="D200" s="68">
        <v>12</v>
      </c>
      <c r="E200" s="68">
        <v>0</v>
      </c>
      <c r="F200" s="68">
        <v>0</v>
      </c>
      <c r="G200" s="68">
        <v>388</v>
      </c>
      <c r="H200" s="63" t="s">
        <v>323</v>
      </c>
      <c r="I200" s="69">
        <v>127</v>
      </c>
      <c r="J200" s="68">
        <v>24</v>
      </c>
      <c r="K200" s="63" t="s">
        <v>323</v>
      </c>
      <c r="L200" s="69">
        <v>0</v>
      </c>
    </row>
    <row r="201" spans="1:12">
      <c r="A201" s="68">
        <v>2</v>
      </c>
      <c r="B201" s="63" t="s">
        <v>983</v>
      </c>
      <c r="C201" s="68">
        <v>12</v>
      </c>
      <c r="D201" s="68">
        <v>9</v>
      </c>
      <c r="E201" s="68">
        <v>0</v>
      </c>
      <c r="F201" s="68">
        <v>3</v>
      </c>
      <c r="G201" s="68">
        <v>340</v>
      </c>
      <c r="H201" s="63" t="s">
        <v>323</v>
      </c>
      <c r="I201" s="69">
        <v>241</v>
      </c>
      <c r="J201" s="68">
        <v>18</v>
      </c>
      <c r="K201" s="63" t="s">
        <v>323</v>
      </c>
      <c r="L201" s="69">
        <v>6</v>
      </c>
    </row>
    <row r="202" spans="1:12">
      <c r="A202" s="68">
        <v>3</v>
      </c>
      <c r="B202" s="63" t="s">
        <v>397</v>
      </c>
      <c r="C202" s="68">
        <v>12</v>
      </c>
      <c r="D202" s="68">
        <v>8</v>
      </c>
      <c r="E202" s="68">
        <v>0</v>
      </c>
      <c r="F202" s="68">
        <v>4</v>
      </c>
      <c r="G202" s="68">
        <v>291</v>
      </c>
      <c r="H202" s="63" t="s">
        <v>323</v>
      </c>
      <c r="I202" s="69">
        <v>213</v>
      </c>
      <c r="J202" s="68">
        <v>16</v>
      </c>
      <c r="K202" s="63" t="s">
        <v>323</v>
      </c>
      <c r="L202" s="69">
        <v>8</v>
      </c>
    </row>
    <row r="203" spans="1:12">
      <c r="A203" s="68">
        <v>4</v>
      </c>
      <c r="B203" s="63" t="s">
        <v>995</v>
      </c>
      <c r="C203" s="68">
        <v>12</v>
      </c>
      <c r="D203" s="68">
        <v>7</v>
      </c>
      <c r="E203" s="68">
        <v>0</v>
      </c>
      <c r="F203" s="68">
        <v>5</v>
      </c>
      <c r="G203" s="68">
        <v>239</v>
      </c>
      <c r="H203" s="63" t="s">
        <v>323</v>
      </c>
      <c r="I203" s="69">
        <v>188</v>
      </c>
      <c r="J203" s="68">
        <v>14</v>
      </c>
      <c r="K203" s="63" t="s">
        <v>323</v>
      </c>
      <c r="L203" s="69">
        <v>10</v>
      </c>
    </row>
    <row r="204" spans="1:12">
      <c r="A204" s="68">
        <v>5</v>
      </c>
      <c r="B204" s="63" t="s">
        <v>1013</v>
      </c>
      <c r="C204" s="68">
        <v>12</v>
      </c>
      <c r="D204" s="68">
        <v>4</v>
      </c>
      <c r="E204" s="68">
        <v>0</v>
      </c>
      <c r="F204" s="68">
        <v>8</v>
      </c>
      <c r="G204" s="68">
        <v>205</v>
      </c>
      <c r="H204" s="63" t="s">
        <v>323</v>
      </c>
      <c r="I204" s="69">
        <v>263</v>
      </c>
      <c r="J204" s="68">
        <v>8</v>
      </c>
      <c r="K204" s="63" t="s">
        <v>323</v>
      </c>
      <c r="L204" s="69">
        <v>16</v>
      </c>
    </row>
    <row r="205" spans="1:12">
      <c r="A205" s="68">
        <v>6</v>
      </c>
      <c r="B205" s="63" t="s">
        <v>1754</v>
      </c>
      <c r="C205" s="68">
        <v>12</v>
      </c>
      <c r="D205" s="68">
        <v>2</v>
      </c>
      <c r="E205" s="68">
        <v>0</v>
      </c>
      <c r="F205" s="68">
        <v>10</v>
      </c>
      <c r="G205" s="68">
        <v>127</v>
      </c>
      <c r="H205" s="63" t="s">
        <v>323</v>
      </c>
      <c r="I205" s="69">
        <v>363</v>
      </c>
      <c r="J205" s="68">
        <v>4</v>
      </c>
      <c r="K205" s="63" t="s">
        <v>323</v>
      </c>
      <c r="L205" s="69">
        <v>20</v>
      </c>
    </row>
    <row r="206" spans="1:12">
      <c r="A206" s="68">
        <v>7</v>
      </c>
      <c r="B206" s="63" t="s">
        <v>991</v>
      </c>
      <c r="C206" s="68">
        <v>12</v>
      </c>
      <c r="D206" s="68">
        <v>0</v>
      </c>
      <c r="E206" s="68">
        <v>0</v>
      </c>
      <c r="F206" s="68">
        <v>12</v>
      </c>
      <c r="G206" s="68">
        <v>128</v>
      </c>
      <c r="H206" s="63" t="s">
        <v>323</v>
      </c>
      <c r="I206" s="69">
        <v>323</v>
      </c>
      <c r="J206" s="68">
        <v>0</v>
      </c>
      <c r="K206" s="63" t="s">
        <v>323</v>
      </c>
      <c r="L206" s="69">
        <v>24</v>
      </c>
    </row>
    <row r="208" spans="1:12">
      <c r="A208" s="65" t="s">
        <v>1014</v>
      </c>
    </row>
    <row r="209" spans="1:12">
      <c r="C209" s="66" t="s">
        <v>316</v>
      </c>
      <c r="D209" s="66" t="s">
        <v>317</v>
      </c>
      <c r="E209" s="66" t="s">
        <v>318</v>
      </c>
      <c r="F209" s="66" t="s">
        <v>319</v>
      </c>
      <c r="H209" s="67" t="s">
        <v>320</v>
      </c>
      <c r="K209" s="67" t="s">
        <v>321</v>
      </c>
    </row>
    <row r="210" spans="1:12">
      <c r="A210" s="68">
        <v>1</v>
      </c>
      <c r="B210" s="63" t="s">
        <v>517</v>
      </c>
      <c r="C210" s="68">
        <v>14</v>
      </c>
      <c r="D210" s="68">
        <v>14</v>
      </c>
      <c r="E210" s="68">
        <v>0</v>
      </c>
      <c r="F210" s="68">
        <v>0</v>
      </c>
      <c r="G210" s="68">
        <v>578</v>
      </c>
      <c r="H210" s="63" t="s">
        <v>323</v>
      </c>
      <c r="I210" s="69">
        <v>193</v>
      </c>
      <c r="J210" s="68">
        <v>28</v>
      </c>
      <c r="K210" s="63" t="s">
        <v>323</v>
      </c>
      <c r="L210" s="69">
        <v>0</v>
      </c>
    </row>
    <row r="211" spans="1:12">
      <c r="A211" s="68">
        <v>2</v>
      </c>
      <c r="B211" s="63" t="s">
        <v>459</v>
      </c>
      <c r="C211" s="68">
        <v>14</v>
      </c>
      <c r="D211" s="68">
        <v>10</v>
      </c>
      <c r="E211" s="68">
        <v>2</v>
      </c>
      <c r="F211" s="68">
        <v>2</v>
      </c>
      <c r="G211" s="68">
        <v>388</v>
      </c>
      <c r="H211" s="63" t="s">
        <v>323</v>
      </c>
      <c r="I211" s="69">
        <v>222</v>
      </c>
      <c r="J211" s="68">
        <v>22</v>
      </c>
      <c r="K211" s="63" t="s">
        <v>323</v>
      </c>
      <c r="L211" s="69">
        <v>6</v>
      </c>
    </row>
    <row r="212" spans="1:12">
      <c r="A212" s="68">
        <v>3</v>
      </c>
      <c r="B212" s="63" t="s">
        <v>958</v>
      </c>
      <c r="C212" s="68">
        <v>14</v>
      </c>
      <c r="D212" s="68">
        <v>9</v>
      </c>
      <c r="E212" s="68">
        <v>1</v>
      </c>
      <c r="F212" s="68">
        <v>4</v>
      </c>
      <c r="G212" s="68">
        <v>308</v>
      </c>
      <c r="H212" s="63" t="s">
        <v>323</v>
      </c>
      <c r="I212" s="69">
        <v>224</v>
      </c>
      <c r="J212" s="68">
        <v>19</v>
      </c>
      <c r="K212" s="63" t="s">
        <v>323</v>
      </c>
      <c r="L212" s="69">
        <v>9</v>
      </c>
    </row>
    <row r="213" spans="1:12">
      <c r="A213" s="68">
        <v>4</v>
      </c>
      <c r="B213" s="63" t="s">
        <v>973</v>
      </c>
      <c r="C213" s="68">
        <v>14</v>
      </c>
      <c r="D213" s="68">
        <v>8</v>
      </c>
      <c r="E213" s="68">
        <v>1</v>
      </c>
      <c r="F213" s="68">
        <v>5</v>
      </c>
      <c r="G213" s="68">
        <v>343</v>
      </c>
      <c r="H213" s="63" t="s">
        <v>323</v>
      </c>
      <c r="I213" s="69">
        <v>277</v>
      </c>
      <c r="J213" s="68">
        <v>17</v>
      </c>
      <c r="K213" s="63" t="s">
        <v>323</v>
      </c>
      <c r="L213" s="69">
        <v>11</v>
      </c>
    </row>
    <row r="214" spans="1:12">
      <c r="A214" s="68">
        <v>5</v>
      </c>
      <c r="B214" s="63" t="s">
        <v>957</v>
      </c>
      <c r="C214" s="68">
        <v>14</v>
      </c>
      <c r="D214" s="68">
        <v>6</v>
      </c>
      <c r="E214" s="68">
        <v>0</v>
      </c>
      <c r="F214" s="68">
        <v>8</v>
      </c>
      <c r="G214" s="68">
        <v>260</v>
      </c>
      <c r="H214" s="63" t="s">
        <v>323</v>
      </c>
      <c r="I214" s="69">
        <v>266</v>
      </c>
      <c r="J214" s="68">
        <v>12</v>
      </c>
      <c r="K214" s="63" t="s">
        <v>323</v>
      </c>
      <c r="L214" s="69">
        <v>16</v>
      </c>
    </row>
    <row r="215" spans="1:12">
      <c r="A215" s="68">
        <v>6</v>
      </c>
      <c r="B215" s="63" t="s">
        <v>999</v>
      </c>
      <c r="C215" s="68">
        <v>14</v>
      </c>
      <c r="D215" s="68">
        <v>5</v>
      </c>
      <c r="E215" s="68">
        <v>0</v>
      </c>
      <c r="F215" s="68">
        <v>9</v>
      </c>
      <c r="G215" s="68">
        <v>226</v>
      </c>
      <c r="H215" s="63" t="s">
        <v>323</v>
      </c>
      <c r="I215" s="69">
        <v>303</v>
      </c>
      <c r="J215" s="68">
        <v>10</v>
      </c>
      <c r="K215" s="63" t="s">
        <v>323</v>
      </c>
      <c r="L215" s="69">
        <v>18</v>
      </c>
    </row>
    <row r="216" spans="1:12">
      <c r="A216" s="68">
        <v>7</v>
      </c>
      <c r="B216" s="63" t="s">
        <v>967</v>
      </c>
      <c r="C216" s="68">
        <v>14</v>
      </c>
      <c r="D216" s="68">
        <v>2</v>
      </c>
      <c r="E216" s="68">
        <v>0</v>
      </c>
      <c r="F216" s="68">
        <v>12</v>
      </c>
      <c r="G216" s="68">
        <v>138</v>
      </c>
      <c r="H216" s="63" t="s">
        <v>323</v>
      </c>
      <c r="I216" s="69">
        <v>384</v>
      </c>
      <c r="J216" s="68">
        <v>4</v>
      </c>
      <c r="K216" s="63" t="s">
        <v>323</v>
      </c>
      <c r="L216" s="69">
        <v>24</v>
      </c>
    </row>
    <row r="217" spans="1:12">
      <c r="A217" s="68">
        <v>8</v>
      </c>
      <c r="B217" s="63" t="s">
        <v>1015</v>
      </c>
      <c r="C217" s="68">
        <v>14</v>
      </c>
      <c r="D217" s="68">
        <v>0</v>
      </c>
      <c r="E217" s="68">
        <v>0</v>
      </c>
      <c r="F217" s="68">
        <v>14</v>
      </c>
      <c r="G217" s="68">
        <v>41</v>
      </c>
      <c r="H217" s="63" t="s">
        <v>323</v>
      </c>
      <c r="I217" s="69">
        <v>413</v>
      </c>
      <c r="J217" s="68">
        <v>0</v>
      </c>
      <c r="K217" s="63" t="s">
        <v>323</v>
      </c>
      <c r="L217" s="69">
        <v>28</v>
      </c>
    </row>
    <row r="219" spans="1:12">
      <c r="A219" s="65" t="s">
        <v>722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1" spans="1:12">
      <c r="A221" s="68">
        <v>1</v>
      </c>
      <c r="B221" s="63" t="s">
        <v>459</v>
      </c>
      <c r="C221" s="68">
        <v>10</v>
      </c>
      <c r="D221" s="68">
        <v>10</v>
      </c>
      <c r="E221" s="68">
        <v>0</v>
      </c>
      <c r="F221" s="68">
        <v>0</v>
      </c>
      <c r="G221" s="68">
        <v>283</v>
      </c>
      <c r="H221" s="63" t="s">
        <v>323</v>
      </c>
      <c r="I221" s="69">
        <v>187</v>
      </c>
      <c r="J221" s="68">
        <v>20</v>
      </c>
      <c r="K221" s="63" t="s">
        <v>323</v>
      </c>
      <c r="L221" s="69">
        <v>0</v>
      </c>
    </row>
    <row r="222" spans="1:12">
      <c r="A222" s="68">
        <v>2</v>
      </c>
      <c r="B222" s="63" t="s">
        <v>399</v>
      </c>
      <c r="C222" s="68">
        <v>10</v>
      </c>
      <c r="D222" s="68">
        <v>6</v>
      </c>
      <c r="E222" s="68">
        <v>1</v>
      </c>
      <c r="F222" s="68">
        <v>3</v>
      </c>
      <c r="G222" s="68">
        <v>243</v>
      </c>
      <c r="H222" s="63" t="s">
        <v>323</v>
      </c>
      <c r="I222" s="69">
        <v>193</v>
      </c>
      <c r="J222" s="68">
        <v>13</v>
      </c>
      <c r="K222" s="63" t="s">
        <v>323</v>
      </c>
      <c r="L222" s="69">
        <v>7</v>
      </c>
    </row>
    <row r="223" spans="1:12">
      <c r="A223" s="68">
        <v>3</v>
      </c>
      <c r="B223" s="63" t="s">
        <v>460</v>
      </c>
      <c r="C223" s="68">
        <v>10</v>
      </c>
      <c r="D223" s="68">
        <v>6</v>
      </c>
      <c r="E223" s="68">
        <v>1</v>
      </c>
      <c r="F223" s="68">
        <v>3</v>
      </c>
      <c r="G223" s="68">
        <v>270</v>
      </c>
      <c r="H223" s="63" t="s">
        <v>323</v>
      </c>
      <c r="I223" s="69">
        <v>187</v>
      </c>
      <c r="J223" s="68">
        <v>13</v>
      </c>
      <c r="K223" s="63" t="s">
        <v>323</v>
      </c>
      <c r="L223" s="69">
        <v>7</v>
      </c>
    </row>
    <row r="224" spans="1:12">
      <c r="A224" s="68">
        <v>4</v>
      </c>
      <c r="B224" s="63" t="s">
        <v>346</v>
      </c>
      <c r="C224" s="68">
        <v>10</v>
      </c>
      <c r="D224" s="68">
        <v>5</v>
      </c>
      <c r="E224" s="68">
        <v>0</v>
      </c>
      <c r="F224" s="68">
        <v>5</v>
      </c>
      <c r="G224" s="68">
        <v>236</v>
      </c>
      <c r="H224" s="63" t="s">
        <v>323</v>
      </c>
      <c r="I224" s="69">
        <v>249</v>
      </c>
      <c r="J224" s="68">
        <v>10</v>
      </c>
      <c r="K224" s="63" t="s">
        <v>323</v>
      </c>
      <c r="L224" s="69">
        <v>10</v>
      </c>
    </row>
    <row r="225" spans="1:12">
      <c r="A225" s="68">
        <v>5</v>
      </c>
      <c r="B225" s="63" t="s">
        <v>361</v>
      </c>
      <c r="C225" s="68">
        <v>10</v>
      </c>
      <c r="D225" s="68">
        <v>2</v>
      </c>
      <c r="E225" s="68">
        <v>0</v>
      </c>
      <c r="F225" s="68">
        <v>8</v>
      </c>
      <c r="G225" s="68">
        <v>216</v>
      </c>
      <c r="H225" s="63" t="s">
        <v>323</v>
      </c>
      <c r="I225" s="69">
        <v>247</v>
      </c>
      <c r="J225" s="68">
        <v>4</v>
      </c>
      <c r="K225" s="63" t="s">
        <v>323</v>
      </c>
      <c r="L225" s="69">
        <v>16</v>
      </c>
    </row>
    <row r="226" spans="1:12">
      <c r="A226" s="68">
        <v>6</v>
      </c>
      <c r="B226" s="63" t="s">
        <v>397</v>
      </c>
      <c r="C226" s="68">
        <v>10</v>
      </c>
      <c r="D226" s="68">
        <v>0</v>
      </c>
      <c r="E226" s="68">
        <v>0</v>
      </c>
      <c r="F226" s="68">
        <v>10</v>
      </c>
      <c r="G226" s="68">
        <v>127</v>
      </c>
      <c r="H226" s="63" t="s">
        <v>323</v>
      </c>
      <c r="I226" s="69">
        <v>312</v>
      </c>
      <c r="J226" s="68">
        <v>0</v>
      </c>
      <c r="K226" s="63" t="s">
        <v>323</v>
      </c>
      <c r="L226" s="69">
        <v>20</v>
      </c>
    </row>
    <row r="227" spans="1:12">
      <c r="A227" s="68">
        <v>7</v>
      </c>
      <c r="B227" s="63" t="s">
        <v>950</v>
      </c>
      <c r="C227" s="68">
        <v>0</v>
      </c>
      <c r="D227" s="68">
        <v>0</v>
      </c>
      <c r="E227" s="68">
        <v>0</v>
      </c>
      <c r="F227" s="68">
        <v>0</v>
      </c>
      <c r="G227" s="68">
        <v>0</v>
      </c>
      <c r="H227" s="63" t="s">
        <v>323</v>
      </c>
      <c r="I227" s="69">
        <v>0</v>
      </c>
      <c r="J227" s="68">
        <v>0</v>
      </c>
      <c r="K227" s="63" t="s">
        <v>323</v>
      </c>
      <c r="L227" s="69">
        <v>0</v>
      </c>
    </row>
    <row r="229" spans="1:12">
      <c r="A229" s="65" t="s">
        <v>640</v>
      </c>
    </row>
    <row r="230" spans="1:12">
      <c r="C230" s="66" t="s">
        <v>316</v>
      </c>
      <c r="D230" s="66" t="s">
        <v>317</v>
      </c>
      <c r="E230" s="66" t="s">
        <v>318</v>
      </c>
      <c r="F230" s="66" t="s">
        <v>319</v>
      </c>
      <c r="H230" s="67" t="s">
        <v>320</v>
      </c>
      <c r="K230" s="67" t="s">
        <v>321</v>
      </c>
    </row>
    <row r="231" spans="1:12">
      <c r="A231" s="68">
        <v>1</v>
      </c>
      <c r="B231" s="63" t="s">
        <v>950</v>
      </c>
      <c r="C231" s="68">
        <v>15</v>
      </c>
      <c r="D231" s="68">
        <v>13</v>
      </c>
      <c r="E231" s="68">
        <v>0</v>
      </c>
      <c r="F231" s="68">
        <v>2</v>
      </c>
      <c r="G231" s="68">
        <v>413</v>
      </c>
      <c r="H231" s="63" t="s">
        <v>323</v>
      </c>
      <c r="I231" s="69">
        <v>312</v>
      </c>
      <c r="J231" s="68">
        <v>26</v>
      </c>
      <c r="K231" s="63" t="s">
        <v>323</v>
      </c>
      <c r="L231" s="69">
        <v>4</v>
      </c>
    </row>
    <row r="232" spans="1:12">
      <c r="A232" s="68">
        <v>2</v>
      </c>
      <c r="B232" s="63" t="s">
        <v>346</v>
      </c>
      <c r="C232" s="68">
        <v>15</v>
      </c>
      <c r="D232" s="68">
        <v>11</v>
      </c>
      <c r="E232" s="68">
        <v>0</v>
      </c>
      <c r="F232" s="68">
        <v>4</v>
      </c>
      <c r="G232" s="68">
        <v>380</v>
      </c>
      <c r="H232" s="63" t="s">
        <v>323</v>
      </c>
      <c r="I232" s="69">
        <v>331</v>
      </c>
      <c r="J232" s="68">
        <v>22</v>
      </c>
      <c r="K232" s="63" t="s">
        <v>323</v>
      </c>
      <c r="L232" s="69">
        <v>8</v>
      </c>
    </row>
    <row r="233" spans="1:12">
      <c r="A233" s="68">
        <v>3</v>
      </c>
      <c r="B233" s="63" t="s">
        <v>951</v>
      </c>
      <c r="C233" s="68">
        <v>15</v>
      </c>
      <c r="D233" s="68">
        <v>10</v>
      </c>
      <c r="E233" s="68">
        <v>0</v>
      </c>
      <c r="F233" s="68">
        <v>5</v>
      </c>
      <c r="G233" s="68">
        <v>316</v>
      </c>
      <c r="H233" s="63" t="s">
        <v>323</v>
      </c>
      <c r="I233" s="69">
        <v>268</v>
      </c>
      <c r="J233" s="68">
        <v>20</v>
      </c>
      <c r="K233" s="63" t="s">
        <v>323</v>
      </c>
      <c r="L233" s="69">
        <v>10</v>
      </c>
    </row>
    <row r="234" spans="1:12">
      <c r="A234" s="68">
        <v>4</v>
      </c>
      <c r="B234" s="63" t="s">
        <v>967</v>
      </c>
      <c r="C234" s="68">
        <v>15</v>
      </c>
      <c r="D234" s="68">
        <v>6</v>
      </c>
      <c r="E234" s="68">
        <v>0</v>
      </c>
      <c r="F234" s="68">
        <v>9</v>
      </c>
      <c r="G234" s="68">
        <v>305</v>
      </c>
      <c r="H234" s="63" t="s">
        <v>323</v>
      </c>
      <c r="I234" s="69">
        <v>275</v>
      </c>
      <c r="J234" s="68">
        <v>12</v>
      </c>
      <c r="K234" s="63" t="s">
        <v>323</v>
      </c>
      <c r="L234" s="69">
        <v>18</v>
      </c>
    </row>
    <row r="235" spans="1:12">
      <c r="A235" s="68">
        <v>5</v>
      </c>
      <c r="B235" s="63" t="s">
        <v>399</v>
      </c>
      <c r="C235" s="68">
        <v>15</v>
      </c>
      <c r="D235" s="68">
        <v>5</v>
      </c>
      <c r="E235" s="68">
        <v>0</v>
      </c>
      <c r="F235" s="68">
        <v>10</v>
      </c>
      <c r="G235" s="68">
        <v>286</v>
      </c>
      <c r="H235" s="63" t="s">
        <v>323</v>
      </c>
      <c r="I235" s="69">
        <v>314</v>
      </c>
      <c r="J235" s="68">
        <v>10</v>
      </c>
      <c r="K235" s="63" t="s">
        <v>323</v>
      </c>
      <c r="L235" s="69">
        <v>20</v>
      </c>
    </row>
    <row r="236" spans="1:12">
      <c r="A236" s="68">
        <v>6</v>
      </c>
      <c r="B236" s="63" t="s">
        <v>460</v>
      </c>
      <c r="C236" s="68">
        <v>15</v>
      </c>
      <c r="D236" s="68">
        <v>0</v>
      </c>
      <c r="E236" s="68">
        <v>0</v>
      </c>
      <c r="F236" s="68">
        <v>15</v>
      </c>
      <c r="G236" s="68">
        <v>167</v>
      </c>
      <c r="H236" s="63" t="s">
        <v>323</v>
      </c>
      <c r="I236" s="69">
        <v>367</v>
      </c>
      <c r="J236" s="68">
        <v>0</v>
      </c>
      <c r="K236" s="63" t="s">
        <v>323</v>
      </c>
      <c r="L236" s="69">
        <v>30</v>
      </c>
    </row>
    <row r="238" spans="1:12">
      <c r="A238" s="65" t="s">
        <v>641</v>
      </c>
    </row>
    <row r="239" spans="1:12">
      <c r="C239" s="66" t="s">
        <v>316</v>
      </c>
      <c r="D239" s="66" t="s">
        <v>317</v>
      </c>
      <c r="E239" s="66" t="s">
        <v>318</v>
      </c>
      <c r="F239" s="66" t="s">
        <v>319</v>
      </c>
      <c r="H239" s="67" t="s">
        <v>320</v>
      </c>
      <c r="K239" s="67" t="s">
        <v>321</v>
      </c>
    </row>
    <row r="240" spans="1:12">
      <c r="A240" s="68">
        <v>1</v>
      </c>
      <c r="B240" s="63" t="s">
        <v>449</v>
      </c>
      <c r="C240" s="68">
        <v>12</v>
      </c>
      <c r="D240" s="68">
        <v>12</v>
      </c>
      <c r="E240" s="68">
        <v>0</v>
      </c>
      <c r="F240" s="68">
        <v>0</v>
      </c>
      <c r="G240" s="68">
        <v>369</v>
      </c>
      <c r="H240" s="63" t="s">
        <v>323</v>
      </c>
      <c r="I240" s="69">
        <v>134</v>
      </c>
      <c r="J240" s="68">
        <v>24</v>
      </c>
      <c r="K240" s="63" t="s">
        <v>323</v>
      </c>
      <c r="L240" s="69">
        <v>0</v>
      </c>
    </row>
    <row r="241" spans="1:12">
      <c r="A241" s="68">
        <v>2</v>
      </c>
      <c r="B241" s="63" t="s">
        <v>361</v>
      </c>
      <c r="C241" s="68">
        <v>12</v>
      </c>
      <c r="D241" s="68">
        <v>8</v>
      </c>
      <c r="E241" s="68">
        <v>1</v>
      </c>
      <c r="F241" s="68">
        <v>3</v>
      </c>
      <c r="G241" s="68">
        <v>254</v>
      </c>
      <c r="H241" s="63" t="s">
        <v>323</v>
      </c>
      <c r="I241" s="69">
        <v>179</v>
      </c>
      <c r="J241" s="68">
        <v>17</v>
      </c>
      <c r="K241" s="63" t="s">
        <v>323</v>
      </c>
      <c r="L241" s="69">
        <v>7</v>
      </c>
    </row>
    <row r="242" spans="1:12">
      <c r="A242" s="68">
        <v>3</v>
      </c>
      <c r="B242" s="63" t="s">
        <v>461</v>
      </c>
      <c r="C242" s="68">
        <v>12</v>
      </c>
      <c r="D242" s="68">
        <v>8</v>
      </c>
      <c r="E242" s="68">
        <v>1</v>
      </c>
      <c r="F242" s="68">
        <v>3</v>
      </c>
      <c r="G242" s="68">
        <v>224</v>
      </c>
      <c r="H242" s="63" t="s">
        <v>323</v>
      </c>
      <c r="I242" s="69">
        <v>175</v>
      </c>
      <c r="J242" s="68">
        <v>17</v>
      </c>
      <c r="K242" s="63" t="s">
        <v>323</v>
      </c>
      <c r="L242" s="69">
        <v>7</v>
      </c>
    </row>
    <row r="243" spans="1:12">
      <c r="A243" s="68">
        <v>4</v>
      </c>
      <c r="B243" s="63" t="s">
        <v>1008</v>
      </c>
      <c r="C243" s="68">
        <v>12</v>
      </c>
      <c r="D243" s="68">
        <v>7</v>
      </c>
      <c r="E243" s="68">
        <v>0</v>
      </c>
      <c r="F243" s="68">
        <v>5</v>
      </c>
      <c r="G243" s="68">
        <v>251</v>
      </c>
      <c r="H243" s="63" t="s">
        <v>323</v>
      </c>
      <c r="I243" s="69">
        <v>251</v>
      </c>
      <c r="J243" s="68">
        <v>14</v>
      </c>
      <c r="K243" s="63" t="s">
        <v>323</v>
      </c>
      <c r="L243" s="69">
        <v>10</v>
      </c>
    </row>
    <row r="244" spans="1:12">
      <c r="A244" s="68">
        <v>5</v>
      </c>
      <c r="B244" s="63" t="s">
        <v>958</v>
      </c>
      <c r="C244" s="68">
        <v>12</v>
      </c>
      <c r="D244" s="68">
        <v>3</v>
      </c>
      <c r="E244" s="68">
        <v>1</v>
      </c>
      <c r="F244" s="68">
        <v>8</v>
      </c>
      <c r="G244" s="68">
        <v>231</v>
      </c>
      <c r="H244" s="63" t="s">
        <v>323</v>
      </c>
      <c r="I244" s="69">
        <v>268</v>
      </c>
      <c r="J244" s="68">
        <v>7</v>
      </c>
      <c r="K244" s="63" t="s">
        <v>323</v>
      </c>
      <c r="L244" s="69">
        <v>17</v>
      </c>
    </row>
    <row r="245" spans="1:12">
      <c r="A245" s="68">
        <v>6</v>
      </c>
      <c r="B245" s="63" t="s">
        <v>1013</v>
      </c>
      <c r="C245" s="68">
        <v>12</v>
      </c>
      <c r="D245" s="68">
        <v>2</v>
      </c>
      <c r="E245" s="68">
        <v>1</v>
      </c>
      <c r="F245" s="68">
        <v>9</v>
      </c>
      <c r="G245" s="68">
        <v>188</v>
      </c>
      <c r="H245" s="63" t="s">
        <v>323</v>
      </c>
      <c r="I245" s="69">
        <v>262</v>
      </c>
      <c r="J245" s="68">
        <v>5</v>
      </c>
      <c r="K245" s="63" t="s">
        <v>323</v>
      </c>
      <c r="L245" s="69">
        <v>19</v>
      </c>
    </row>
    <row r="246" spans="1:12">
      <c r="A246" s="68">
        <v>7</v>
      </c>
      <c r="B246" s="63" t="s">
        <v>1753</v>
      </c>
      <c r="C246" s="68">
        <v>12</v>
      </c>
      <c r="D246" s="68">
        <v>0</v>
      </c>
      <c r="E246" s="68">
        <v>0</v>
      </c>
      <c r="F246" s="68">
        <v>12</v>
      </c>
      <c r="G246" s="68">
        <v>90</v>
      </c>
      <c r="H246" s="63" t="s">
        <v>323</v>
      </c>
      <c r="I246" s="69">
        <v>338</v>
      </c>
      <c r="J246" s="68">
        <v>0</v>
      </c>
      <c r="K246" s="63" t="s">
        <v>323</v>
      </c>
      <c r="L246" s="69">
        <v>24</v>
      </c>
    </row>
    <row r="248" spans="1:12">
      <c r="A248" s="65" t="s">
        <v>642</v>
      </c>
    </row>
    <row r="249" spans="1:12">
      <c r="C249" s="66" t="s">
        <v>316</v>
      </c>
      <c r="D249" s="66" t="s">
        <v>317</v>
      </c>
      <c r="E249" s="66" t="s">
        <v>318</v>
      </c>
      <c r="F249" s="66" t="s">
        <v>319</v>
      </c>
      <c r="H249" s="67" t="s">
        <v>320</v>
      </c>
      <c r="K249" s="67" t="s">
        <v>321</v>
      </c>
    </row>
    <row r="250" spans="1:12">
      <c r="A250" s="68">
        <v>1</v>
      </c>
      <c r="B250" s="63" t="s">
        <v>460</v>
      </c>
      <c r="C250" s="68">
        <v>12</v>
      </c>
      <c r="D250" s="68">
        <v>10</v>
      </c>
      <c r="E250" s="68">
        <v>1</v>
      </c>
      <c r="F250" s="68">
        <v>1</v>
      </c>
      <c r="G250" s="68">
        <v>300</v>
      </c>
      <c r="H250" s="63" t="s">
        <v>323</v>
      </c>
      <c r="I250" s="69">
        <v>240</v>
      </c>
      <c r="J250" s="68">
        <v>21</v>
      </c>
      <c r="K250" s="63" t="s">
        <v>323</v>
      </c>
      <c r="L250" s="69">
        <v>3</v>
      </c>
    </row>
    <row r="251" spans="1:12">
      <c r="A251" s="68">
        <v>2</v>
      </c>
      <c r="B251" s="63" t="s">
        <v>397</v>
      </c>
      <c r="C251" s="68">
        <v>12</v>
      </c>
      <c r="D251" s="68">
        <v>8</v>
      </c>
      <c r="E251" s="68">
        <v>1</v>
      </c>
      <c r="F251" s="68">
        <v>3</v>
      </c>
      <c r="G251" s="68">
        <v>311</v>
      </c>
      <c r="H251" s="63" t="s">
        <v>323</v>
      </c>
      <c r="I251" s="69">
        <v>250</v>
      </c>
      <c r="J251" s="68">
        <v>17</v>
      </c>
      <c r="K251" s="63" t="s">
        <v>323</v>
      </c>
      <c r="L251" s="69">
        <v>7</v>
      </c>
    </row>
    <row r="252" spans="1:12">
      <c r="A252" s="68">
        <v>3</v>
      </c>
      <c r="B252" s="63" t="s">
        <v>419</v>
      </c>
      <c r="C252" s="68">
        <v>12</v>
      </c>
      <c r="D252" s="68">
        <v>8</v>
      </c>
      <c r="E252" s="68">
        <v>0</v>
      </c>
      <c r="F252" s="68">
        <v>4</v>
      </c>
      <c r="G252" s="68">
        <v>282</v>
      </c>
      <c r="H252" s="63" t="s">
        <v>323</v>
      </c>
      <c r="I252" s="69">
        <v>271</v>
      </c>
      <c r="J252" s="68">
        <v>16</v>
      </c>
      <c r="K252" s="63" t="s">
        <v>323</v>
      </c>
      <c r="L252" s="69">
        <v>8</v>
      </c>
    </row>
    <row r="253" spans="1:12">
      <c r="A253" s="68">
        <v>4</v>
      </c>
      <c r="B253" s="63" t="s">
        <v>950</v>
      </c>
      <c r="C253" s="68">
        <v>12</v>
      </c>
      <c r="D253" s="68">
        <v>5</v>
      </c>
      <c r="E253" s="68">
        <v>2</v>
      </c>
      <c r="F253" s="68">
        <v>5</v>
      </c>
      <c r="G253" s="68">
        <v>349</v>
      </c>
      <c r="H253" s="63" t="s">
        <v>323</v>
      </c>
      <c r="I253" s="69">
        <v>322</v>
      </c>
      <c r="J253" s="68">
        <v>12</v>
      </c>
      <c r="K253" s="63" t="s">
        <v>323</v>
      </c>
      <c r="L253" s="69">
        <v>12</v>
      </c>
    </row>
    <row r="254" spans="1:12">
      <c r="A254" s="68">
        <v>5</v>
      </c>
      <c r="B254" s="63" t="s">
        <v>346</v>
      </c>
      <c r="C254" s="68">
        <v>12</v>
      </c>
      <c r="D254" s="68">
        <v>3</v>
      </c>
      <c r="E254" s="68">
        <v>1</v>
      </c>
      <c r="F254" s="68">
        <v>8</v>
      </c>
      <c r="G254" s="68">
        <v>257</v>
      </c>
      <c r="H254" s="63" t="s">
        <v>323</v>
      </c>
      <c r="I254" s="69">
        <v>311</v>
      </c>
      <c r="J254" s="68">
        <v>7</v>
      </c>
      <c r="K254" s="63" t="s">
        <v>323</v>
      </c>
      <c r="L254" s="69">
        <v>17</v>
      </c>
    </row>
    <row r="255" spans="1:12">
      <c r="A255" s="68">
        <v>6</v>
      </c>
      <c r="B255" s="63" t="s">
        <v>461</v>
      </c>
      <c r="C255" s="68">
        <v>12</v>
      </c>
      <c r="D255" s="68">
        <v>3</v>
      </c>
      <c r="E255" s="68">
        <v>1</v>
      </c>
      <c r="F255" s="68">
        <v>8</v>
      </c>
      <c r="G255" s="68">
        <v>215</v>
      </c>
      <c r="H255" s="63" t="s">
        <v>323</v>
      </c>
      <c r="I255" s="69">
        <v>249</v>
      </c>
      <c r="J255" s="68">
        <v>7</v>
      </c>
      <c r="K255" s="63" t="s">
        <v>323</v>
      </c>
      <c r="L255" s="69">
        <v>17</v>
      </c>
    </row>
    <row r="256" spans="1:12">
      <c r="A256" s="68">
        <v>7</v>
      </c>
      <c r="B256" s="63" t="s">
        <v>962</v>
      </c>
      <c r="C256" s="68">
        <v>12</v>
      </c>
      <c r="D256" s="68">
        <v>2</v>
      </c>
      <c r="E256" s="68">
        <v>0</v>
      </c>
      <c r="F256" s="68">
        <v>10</v>
      </c>
      <c r="G256" s="68">
        <v>149</v>
      </c>
      <c r="H256" s="63" t="s">
        <v>323</v>
      </c>
      <c r="I256" s="69">
        <v>220</v>
      </c>
      <c r="J256" s="68">
        <v>4</v>
      </c>
      <c r="K256" s="63" t="s">
        <v>323</v>
      </c>
      <c r="L256" s="69">
        <v>20</v>
      </c>
    </row>
    <row r="258" spans="1:12">
      <c r="A258" s="65" t="s">
        <v>643</v>
      </c>
    </row>
    <row r="259" spans="1:12">
      <c r="C259" s="66" t="s">
        <v>316</v>
      </c>
      <c r="D259" s="66" t="s">
        <v>317</v>
      </c>
      <c r="E259" s="66" t="s">
        <v>318</v>
      </c>
      <c r="F259" s="66" t="s">
        <v>319</v>
      </c>
      <c r="H259" s="67" t="s">
        <v>320</v>
      </c>
      <c r="K259" s="67" t="s">
        <v>321</v>
      </c>
    </row>
    <row r="260" spans="1:12">
      <c r="A260" s="68">
        <v>1</v>
      </c>
      <c r="B260" s="63" t="s">
        <v>957</v>
      </c>
      <c r="C260" s="68">
        <v>12</v>
      </c>
      <c r="D260" s="68">
        <v>10</v>
      </c>
      <c r="E260" s="68">
        <v>2</v>
      </c>
      <c r="F260" s="68">
        <v>0</v>
      </c>
      <c r="G260" s="68">
        <v>331</v>
      </c>
      <c r="H260" s="63" t="s">
        <v>323</v>
      </c>
      <c r="I260" s="69">
        <v>189</v>
      </c>
      <c r="J260" s="68">
        <v>22</v>
      </c>
      <c r="K260" s="63" t="s">
        <v>323</v>
      </c>
      <c r="L260" s="69">
        <v>2</v>
      </c>
    </row>
    <row r="261" spans="1:12">
      <c r="A261" s="68">
        <v>2</v>
      </c>
      <c r="B261" s="63" t="s">
        <v>1013</v>
      </c>
      <c r="C261" s="68">
        <v>12</v>
      </c>
      <c r="D261" s="68">
        <v>9</v>
      </c>
      <c r="E261" s="68">
        <v>3</v>
      </c>
      <c r="F261" s="68">
        <v>0</v>
      </c>
      <c r="G261" s="68">
        <v>297</v>
      </c>
      <c r="H261" s="63" t="s">
        <v>323</v>
      </c>
      <c r="I261" s="69">
        <v>168</v>
      </c>
      <c r="J261" s="68">
        <v>21</v>
      </c>
      <c r="K261" s="63" t="s">
        <v>323</v>
      </c>
      <c r="L261" s="69">
        <v>3</v>
      </c>
    </row>
    <row r="262" spans="1:12">
      <c r="A262" s="68">
        <v>3</v>
      </c>
      <c r="B262" s="63" t="s">
        <v>951</v>
      </c>
      <c r="C262" s="68">
        <v>12</v>
      </c>
      <c r="D262" s="68">
        <v>7</v>
      </c>
      <c r="E262" s="68">
        <v>1</v>
      </c>
      <c r="F262" s="68">
        <v>4</v>
      </c>
      <c r="G262" s="68">
        <v>225</v>
      </c>
      <c r="H262" s="63" t="s">
        <v>323</v>
      </c>
      <c r="I262" s="69">
        <v>202</v>
      </c>
      <c r="J262" s="68">
        <v>15</v>
      </c>
      <c r="K262" s="63" t="s">
        <v>323</v>
      </c>
      <c r="L262" s="69">
        <v>9</v>
      </c>
    </row>
    <row r="263" spans="1:12">
      <c r="A263" s="68">
        <v>4</v>
      </c>
      <c r="B263" s="63" t="s">
        <v>517</v>
      </c>
      <c r="C263" s="68">
        <v>12</v>
      </c>
      <c r="D263" s="68">
        <v>6</v>
      </c>
      <c r="E263" s="68">
        <v>0</v>
      </c>
      <c r="F263" s="68">
        <v>6</v>
      </c>
      <c r="G263" s="68">
        <v>210</v>
      </c>
      <c r="H263" s="63" t="s">
        <v>323</v>
      </c>
      <c r="I263" s="69">
        <v>188</v>
      </c>
      <c r="J263" s="68">
        <v>12</v>
      </c>
      <c r="K263" s="63" t="s">
        <v>323</v>
      </c>
      <c r="L263" s="69">
        <v>12</v>
      </c>
    </row>
    <row r="264" spans="1:12">
      <c r="A264" s="68">
        <v>5</v>
      </c>
      <c r="B264" s="63" t="s">
        <v>392</v>
      </c>
      <c r="C264" s="68">
        <v>12</v>
      </c>
      <c r="D264" s="68">
        <v>3</v>
      </c>
      <c r="E264" s="68">
        <v>0</v>
      </c>
      <c r="F264" s="68">
        <v>9</v>
      </c>
      <c r="G264" s="68">
        <v>156</v>
      </c>
      <c r="H264" s="63" t="s">
        <v>323</v>
      </c>
      <c r="I264" s="69">
        <v>252</v>
      </c>
      <c r="J264" s="68">
        <v>6</v>
      </c>
      <c r="K264" s="63" t="s">
        <v>323</v>
      </c>
      <c r="L264" s="69">
        <v>18</v>
      </c>
    </row>
    <row r="265" spans="1:12">
      <c r="A265" s="68">
        <v>6</v>
      </c>
      <c r="B265" s="63" t="s">
        <v>1008</v>
      </c>
      <c r="C265" s="68">
        <v>12</v>
      </c>
      <c r="D265" s="68">
        <v>2</v>
      </c>
      <c r="E265" s="68">
        <v>0</v>
      </c>
      <c r="F265" s="68">
        <v>10</v>
      </c>
      <c r="G265" s="68">
        <v>183</v>
      </c>
      <c r="H265" s="63" t="s">
        <v>323</v>
      </c>
      <c r="I265" s="69">
        <v>274</v>
      </c>
      <c r="J265" s="68">
        <v>4</v>
      </c>
      <c r="K265" s="63" t="s">
        <v>323</v>
      </c>
      <c r="L265" s="69">
        <v>20</v>
      </c>
    </row>
    <row r="266" spans="1:12">
      <c r="A266" s="68">
        <v>7</v>
      </c>
      <c r="B266" s="63" t="s">
        <v>973</v>
      </c>
      <c r="C266" s="68">
        <v>12</v>
      </c>
      <c r="D266" s="68">
        <v>2</v>
      </c>
      <c r="E266" s="68">
        <v>0</v>
      </c>
      <c r="F266" s="68">
        <v>10</v>
      </c>
      <c r="G266" s="68">
        <v>197</v>
      </c>
      <c r="H266" s="63" t="s">
        <v>323</v>
      </c>
      <c r="I266" s="69">
        <v>326</v>
      </c>
      <c r="J266" s="68">
        <v>4</v>
      </c>
      <c r="K266" s="63" t="s">
        <v>323</v>
      </c>
      <c r="L266" s="69">
        <v>20</v>
      </c>
    </row>
    <row r="268" spans="1:12">
      <c r="A268" s="65" t="s">
        <v>646</v>
      </c>
    </row>
    <row r="269" spans="1:12">
      <c r="C269" s="66" t="s">
        <v>316</v>
      </c>
      <c r="D269" s="66" t="s">
        <v>317</v>
      </c>
      <c r="E269" s="66" t="s">
        <v>318</v>
      </c>
      <c r="F269" s="66" t="s">
        <v>319</v>
      </c>
      <c r="H269" s="67" t="s">
        <v>320</v>
      </c>
      <c r="K269" s="67" t="s">
        <v>321</v>
      </c>
    </row>
    <row r="270" spans="1:12">
      <c r="A270" s="68">
        <v>1</v>
      </c>
      <c r="B270" s="63" t="s">
        <v>461</v>
      </c>
      <c r="C270" s="68">
        <v>14</v>
      </c>
      <c r="D270" s="68">
        <v>13</v>
      </c>
      <c r="E270" s="68">
        <v>0</v>
      </c>
      <c r="F270" s="68">
        <v>1</v>
      </c>
      <c r="G270" s="68">
        <v>523</v>
      </c>
      <c r="H270" s="63" t="s">
        <v>323</v>
      </c>
      <c r="I270" s="69">
        <v>284</v>
      </c>
      <c r="J270" s="68">
        <v>26</v>
      </c>
      <c r="K270" s="63" t="s">
        <v>323</v>
      </c>
      <c r="L270" s="69">
        <v>2</v>
      </c>
    </row>
    <row r="271" spans="1:12">
      <c r="A271" s="68">
        <v>2</v>
      </c>
      <c r="B271" s="63" t="s">
        <v>419</v>
      </c>
      <c r="C271" s="68">
        <v>14</v>
      </c>
      <c r="D271" s="68">
        <v>13</v>
      </c>
      <c r="E271" s="68">
        <v>0</v>
      </c>
      <c r="F271" s="68">
        <v>1</v>
      </c>
      <c r="G271" s="68">
        <v>454</v>
      </c>
      <c r="H271" s="63" t="s">
        <v>323</v>
      </c>
      <c r="I271" s="69">
        <v>243</v>
      </c>
      <c r="J271" s="68">
        <v>26</v>
      </c>
      <c r="K271" s="63" t="s">
        <v>323</v>
      </c>
      <c r="L271" s="69">
        <v>2</v>
      </c>
    </row>
    <row r="272" spans="1:12">
      <c r="A272" s="68">
        <v>3</v>
      </c>
      <c r="B272" s="63" t="s">
        <v>361</v>
      </c>
      <c r="C272" s="68">
        <v>14</v>
      </c>
      <c r="D272" s="68">
        <v>9</v>
      </c>
      <c r="E272" s="68">
        <v>0</v>
      </c>
      <c r="F272" s="68">
        <v>5</v>
      </c>
      <c r="G272" s="68">
        <v>354</v>
      </c>
      <c r="H272" s="63" t="s">
        <v>323</v>
      </c>
      <c r="I272" s="69">
        <v>317</v>
      </c>
      <c r="J272" s="68">
        <v>18</v>
      </c>
      <c r="K272" s="63" t="s">
        <v>323</v>
      </c>
      <c r="L272" s="69">
        <v>10</v>
      </c>
    </row>
    <row r="273" spans="1:12">
      <c r="A273" s="68">
        <v>4</v>
      </c>
      <c r="B273" s="63" t="s">
        <v>460</v>
      </c>
      <c r="C273" s="68">
        <v>14</v>
      </c>
      <c r="D273" s="68">
        <v>7</v>
      </c>
      <c r="E273" s="68">
        <v>0</v>
      </c>
      <c r="F273" s="68">
        <v>7</v>
      </c>
      <c r="G273" s="68">
        <v>334</v>
      </c>
      <c r="H273" s="63" t="s">
        <v>323</v>
      </c>
      <c r="I273" s="69">
        <v>404</v>
      </c>
      <c r="J273" s="68">
        <v>14</v>
      </c>
      <c r="K273" s="63" t="s">
        <v>323</v>
      </c>
      <c r="L273" s="69">
        <v>14</v>
      </c>
    </row>
    <row r="274" spans="1:12">
      <c r="A274" s="68">
        <v>5</v>
      </c>
      <c r="B274" s="63" t="s">
        <v>1008</v>
      </c>
      <c r="C274" s="68">
        <v>14</v>
      </c>
      <c r="D274" s="68">
        <v>4</v>
      </c>
      <c r="E274" s="68">
        <v>0</v>
      </c>
      <c r="F274" s="68">
        <v>10</v>
      </c>
      <c r="G274" s="68">
        <v>257</v>
      </c>
      <c r="H274" s="63" t="s">
        <v>323</v>
      </c>
      <c r="I274" s="69">
        <v>333</v>
      </c>
      <c r="J274" s="68">
        <v>8</v>
      </c>
      <c r="K274" s="63" t="s">
        <v>323</v>
      </c>
      <c r="L274" s="69">
        <v>20</v>
      </c>
    </row>
    <row r="275" spans="1:12">
      <c r="A275" s="68">
        <v>6</v>
      </c>
      <c r="B275" s="63" t="s">
        <v>459</v>
      </c>
      <c r="C275" s="68">
        <v>14</v>
      </c>
      <c r="D275" s="68">
        <v>3</v>
      </c>
      <c r="E275" s="68">
        <v>1</v>
      </c>
      <c r="F275" s="68">
        <v>10</v>
      </c>
      <c r="G275" s="68">
        <v>251</v>
      </c>
      <c r="H275" s="63" t="s">
        <v>323</v>
      </c>
      <c r="I275" s="69">
        <v>361</v>
      </c>
      <c r="J275" s="68">
        <v>7</v>
      </c>
      <c r="K275" s="63" t="s">
        <v>323</v>
      </c>
      <c r="L275" s="69">
        <v>21</v>
      </c>
    </row>
    <row r="276" spans="1:12">
      <c r="A276" s="68">
        <v>7</v>
      </c>
      <c r="B276" s="63" t="s">
        <v>473</v>
      </c>
      <c r="C276" s="68">
        <v>14</v>
      </c>
      <c r="D276" s="68">
        <v>3</v>
      </c>
      <c r="E276" s="68">
        <v>1</v>
      </c>
      <c r="F276" s="68">
        <v>10</v>
      </c>
      <c r="G276" s="68">
        <v>294</v>
      </c>
      <c r="H276" s="63" t="s">
        <v>323</v>
      </c>
      <c r="I276" s="69">
        <v>366</v>
      </c>
      <c r="J276" s="68">
        <v>7</v>
      </c>
      <c r="K276" s="63" t="s">
        <v>323</v>
      </c>
      <c r="L276" s="69">
        <v>21</v>
      </c>
    </row>
    <row r="277" spans="1:12">
      <c r="A277" s="68">
        <v>8</v>
      </c>
      <c r="B277" s="63" t="s">
        <v>448</v>
      </c>
      <c r="C277" s="68">
        <v>14</v>
      </c>
      <c r="D277" s="68">
        <v>3</v>
      </c>
      <c r="E277" s="68">
        <v>0</v>
      </c>
      <c r="F277" s="68">
        <v>11</v>
      </c>
      <c r="G277" s="68">
        <v>265</v>
      </c>
      <c r="H277" s="63" t="s">
        <v>323</v>
      </c>
      <c r="I277" s="69">
        <v>424</v>
      </c>
      <c r="J277" s="68">
        <v>6</v>
      </c>
      <c r="K277" s="63" t="s">
        <v>323</v>
      </c>
      <c r="L277" s="69">
        <v>22</v>
      </c>
    </row>
    <row r="279" spans="1:12">
      <c r="A279" s="65" t="s">
        <v>1016</v>
      </c>
    </row>
    <row r="280" spans="1:12">
      <c r="C280" s="66" t="s">
        <v>316</v>
      </c>
      <c r="D280" s="66" t="s">
        <v>317</v>
      </c>
      <c r="E280" s="66" t="s">
        <v>318</v>
      </c>
      <c r="F280" s="66" t="s">
        <v>319</v>
      </c>
      <c r="H280" s="67" t="s">
        <v>320</v>
      </c>
      <c r="K280" s="67" t="s">
        <v>321</v>
      </c>
    </row>
    <row r="281" spans="1:12">
      <c r="A281" s="68">
        <v>1</v>
      </c>
      <c r="B281" s="63" t="s">
        <v>958</v>
      </c>
      <c r="C281" s="68">
        <v>12</v>
      </c>
      <c r="D281" s="68">
        <v>11</v>
      </c>
      <c r="E281" s="68">
        <v>1</v>
      </c>
      <c r="F281" s="68">
        <v>0</v>
      </c>
      <c r="G281" s="68">
        <v>364</v>
      </c>
      <c r="H281" s="63" t="s">
        <v>323</v>
      </c>
      <c r="I281" s="69">
        <v>117</v>
      </c>
      <c r="J281" s="68">
        <v>23</v>
      </c>
      <c r="K281" s="63" t="s">
        <v>323</v>
      </c>
      <c r="L281" s="69">
        <v>1</v>
      </c>
    </row>
    <row r="282" spans="1:12">
      <c r="A282" s="68">
        <v>2</v>
      </c>
      <c r="B282" s="63" t="s">
        <v>399</v>
      </c>
      <c r="C282" s="68">
        <v>12</v>
      </c>
      <c r="D282" s="68">
        <v>10</v>
      </c>
      <c r="E282" s="68">
        <v>0</v>
      </c>
      <c r="F282" s="68">
        <v>2</v>
      </c>
      <c r="G282" s="68">
        <v>318</v>
      </c>
      <c r="H282" s="63" t="s">
        <v>323</v>
      </c>
      <c r="I282" s="69">
        <v>177</v>
      </c>
      <c r="J282" s="68">
        <v>20</v>
      </c>
      <c r="K282" s="63" t="s">
        <v>323</v>
      </c>
      <c r="L282" s="69">
        <v>4</v>
      </c>
    </row>
    <row r="283" spans="1:12">
      <c r="A283" s="68">
        <v>3</v>
      </c>
      <c r="B283" s="63" t="s">
        <v>346</v>
      </c>
      <c r="C283" s="68">
        <v>12</v>
      </c>
      <c r="D283" s="68">
        <v>8</v>
      </c>
      <c r="E283" s="68">
        <v>1</v>
      </c>
      <c r="F283" s="68">
        <v>3</v>
      </c>
      <c r="G283" s="68">
        <v>193</v>
      </c>
      <c r="H283" s="63" t="s">
        <v>323</v>
      </c>
      <c r="I283" s="69">
        <v>139</v>
      </c>
      <c r="J283" s="68">
        <v>17</v>
      </c>
      <c r="K283" s="63" t="s">
        <v>323</v>
      </c>
      <c r="L283" s="69">
        <v>7</v>
      </c>
    </row>
    <row r="284" spans="1:12">
      <c r="A284" s="68">
        <v>4</v>
      </c>
      <c r="B284" s="63" t="s">
        <v>397</v>
      </c>
      <c r="C284" s="68">
        <v>12</v>
      </c>
      <c r="D284" s="68">
        <v>5</v>
      </c>
      <c r="E284" s="68">
        <v>1</v>
      </c>
      <c r="F284" s="68">
        <v>6</v>
      </c>
      <c r="G284" s="68">
        <v>221</v>
      </c>
      <c r="H284" s="63" t="s">
        <v>323</v>
      </c>
      <c r="I284" s="69">
        <v>186</v>
      </c>
      <c r="J284" s="68">
        <v>11</v>
      </c>
      <c r="K284" s="63" t="s">
        <v>323</v>
      </c>
      <c r="L284" s="69">
        <v>13</v>
      </c>
    </row>
    <row r="285" spans="1:12">
      <c r="A285" s="68">
        <v>5</v>
      </c>
      <c r="B285" s="63" t="s">
        <v>1753</v>
      </c>
      <c r="C285" s="68">
        <v>12</v>
      </c>
      <c r="D285" s="68">
        <v>3</v>
      </c>
      <c r="E285" s="68">
        <v>1</v>
      </c>
      <c r="F285" s="68">
        <v>8</v>
      </c>
      <c r="G285" s="68">
        <v>191</v>
      </c>
      <c r="H285" s="63" t="s">
        <v>323</v>
      </c>
      <c r="I285" s="69">
        <v>236</v>
      </c>
      <c r="J285" s="68">
        <v>7</v>
      </c>
      <c r="K285" s="63" t="s">
        <v>323</v>
      </c>
      <c r="L285" s="69">
        <v>17</v>
      </c>
    </row>
    <row r="286" spans="1:12">
      <c r="A286" s="68">
        <v>6</v>
      </c>
      <c r="B286" s="63" t="s">
        <v>1017</v>
      </c>
      <c r="C286" s="68">
        <v>12</v>
      </c>
      <c r="D286" s="68">
        <v>3</v>
      </c>
      <c r="E286" s="68">
        <v>0</v>
      </c>
      <c r="F286" s="68">
        <v>9</v>
      </c>
      <c r="G286" s="68">
        <v>149</v>
      </c>
      <c r="H286" s="63" t="s">
        <v>323</v>
      </c>
      <c r="I286" s="69">
        <v>258</v>
      </c>
      <c r="J286" s="68">
        <v>6</v>
      </c>
      <c r="K286" s="63" t="s">
        <v>323</v>
      </c>
      <c r="L286" s="69">
        <v>18</v>
      </c>
    </row>
    <row r="287" spans="1:12">
      <c r="A287" s="68">
        <v>7</v>
      </c>
      <c r="B287" s="63" t="s">
        <v>1013</v>
      </c>
      <c r="C287" s="68">
        <v>12</v>
      </c>
      <c r="D287" s="68">
        <v>0</v>
      </c>
      <c r="E287" s="68">
        <v>0</v>
      </c>
      <c r="F287" s="68">
        <v>12</v>
      </c>
      <c r="G287" s="68">
        <v>58</v>
      </c>
      <c r="H287" s="63" t="s">
        <v>323</v>
      </c>
      <c r="I287" s="69">
        <v>381</v>
      </c>
      <c r="J287" s="68">
        <v>0</v>
      </c>
      <c r="K287" s="63" t="s">
        <v>323</v>
      </c>
      <c r="L287" s="69">
        <v>24</v>
      </c>
    </row>
    <row r="289" spans="1:12">
      <c r="A289" s="65" t="s">
        <v>1018</v>
      </c>
    </row>
    <row r="290" spans="1:12">
      <c r="C290" s="66" t="s">
        <v>316</v>
      </c>
      <c r="D290" s="66" t="s">
        <v>317</v>
      </c>
      <c r="E290" s="66" t="s">
        <v>318</v>
      </c>
      <c r="F290" s="66" t="s">
        <v>319</v>
      </c>
      <c r="H290" s="67" t="s">
        <v>320</v>
      </c>
      <c r="K290" s="67" t="s">
        <v>321</v>
      </c>
    </row>
    <row r="291" spans="1:12">
      <c r="A291" s="68">
        <v>1</v>
      </c>
      <c r="B291" s="63" t="s">
        <v>957</v>
      </c>
      <c r="C291" s="68">
        <v>12</v>
      </c>
      <c r="D291" s="68">
        <v>11</v>
      </c>
      <c r="E291" s="68">
        <v>1</v>
      </c>
      <c r="F291" s="68">
        <v>0</v>
      </c>
      <c r="G291" s="68">
        <v>325</v>
      </c>
      <c r="H291" s="63" t="s">
        <v>323</v>
      </c>
      <c r="I291" s="69">
        <v>152</v>
      </c>
      <c r="J291" s="68">
        <v>23</v>
      </c>
      <c r="K291" s="63" t="s">
        <v>323</v>
      </c>
      <c r="L291" s="69">
        <v>1</v>
      </c>
    </row>
    <row r="292" spans="1:12">
      <c r="A292" s="68">
        <v>2</v>
      </c>
      <c r="B292" s="63" t="s">
        <v>950</v>
      </c>
      <c r="C292" s="68">
        <v>12</v>
      </c>
      <c r="D292" s="68">
        <v>10</v>
      </c>
      <c r="E292" s="68">
        <v>0</v>
      </c>
      <c r="F292" s="68">
        <v>2</v>
      </c>
      <c r="G292" s="68">
        <v>307</v>
      </c>
      <c r="H292" s="63" t="s">
        <v>323</v>
      </c>
      <c r="I292" s="69">
        <v>177</v>
      </c>
      <c r="J292" s="68">
        <v>20</v>
      </c>
      <c r="K292" s="63" t="s">
        <v>323</v>
      </c>
      <c r="L292" s="69">
        <v>4</v>
      </c>
    </row>
    <row r="293" spans="1:12">
      <c r="A293" s="68">
        <v>3</v>
      </c>
      <c r="B293" s="63" t="s">
        <v>951</v>
      </c>
      <c r="C293" s="68">
        <v>12</v>
      </c>
      <c r="D293" s="68">
        <v>8</v>
      </c>
      <c r="E293" s="68">
        <v>1</v>
      </c>
      <c r="F293" s="68">
        <v>3</v>
      </c>
      <c r="G293" s="68">
        <v>281</v>
      </c>
      <c r="H293" s="63" t="s">
        <v>323</v>
      </c>
      <c r="I293" s="69">
        <v>155</v>
      </c>
      <c r="J293" s="68">
        <v>17</v>
      </c>
      <c r="K293" s="63" t="s">
        <v>323</v>
      </c>
      <c r="L293" s="69">
        <v>7</v>
      </c>
    </row>
    <row r="294" spans="1:12">
      <c r="A294" s="68">
        <v>4</v>
      </c>
      <c r="B294" s="63" t="s">
        <v>1019</v>
      </c>
      <c r="C294" s="68">
        <v>12</v>
      </c>
      <c r="D294" s="68">
        <v>6</v>
      </c>
      <c r="E294" s="68">
        <v>0</v>
      </c>
      <c r="F294" s="68">
        <v>6</v>
      </c>
      <c r="G294" s="68">
        <v>219</v>
      </c>
      <c r="H294" s="63" t="s">
        <v>323</v>
      </c>
      <c r="I294" s="69">
        <v>206</v>
      </c>
      <c r="J294" s="68">
        <v>12</v>
      </c>
      <c r="K294" s="63" t="s">
        <v>323</v>
      </c>
      <c r="L294" s="69">
        <v>12</v>
      </c>
    </row>
    <row r="295" spans="1:12">
      <c r="A295" s="68">
        <v>5</v>
      </c>
      <c r="B295" s="63" t="s">
        <v>973</v>
      </c>
      <c r="C295" s="68">
        <v>12</v>
      </c>
      <c r="D295" s="68">
        <v>3</v>
      </c>
      <c r="E295" s="68">
        <v>1</v>
      </c>
      <c r="F295" s="68">
        <v>8</v>
      </c>
      <c r="G295" s="68">
        <v>152</v>
      </c>
      <c r="H295" s="63" t="s">
        <v>323</v>
      </c>
      <c r="I295" s="69">
        <v>246</v>
      </c>
      <c r="J295" s="68">
        <v>7</v>
      </c>
      <c r="K295" s="63" t="s">
        <v>323</v>
      </c>
      <c r="L295" s="69">
        <v>17</v>
      </c>
    </row>
    <row r="296" spans="1:12">
      <c r="A296" s="68">
        <v>6</v>
      </c>
      <c r="B296" s="63" t="s">
        <v>517</v>
      </c>
      <c r="C296" s="68">
        <v>12</v>
      </c>
      <c r="D296" s="68">
        <v>2</v>
      </c>
      <c r="E296" s="68">
        <v>1</v>
      </c>
      <c r="F296" s="68">
        <v>9</v>
      </c>
      <c r="G296" s="68">
        <v>153</v>
      </c>
      <c r="H296" s="63" t="s">
        <v>323</v>
      </c>
      <c r="I296" s="69">
        <v>286</v>
      </c>
      <c r="J296" s="68">
        <v>5</v>
      </c>
      <c r="K296" s="63" t="s">
        <v>323</v>
      </c>
      <c r="L296" s="69">
        <v>19</v>
      </c>
    </row>
    <row r="297" spans="1:12">
      <c r="A297" s="68">
        <v>7</v>
      </c>
      <c r="B297" s="63" t="s">
        <v>967</v>
      </c>
      <c r="C297" s="68">
        <v>12</v>
      </c>
      <c r="D297" s="68">
        <v>0</v>
      </c>
      <c r="E297" s="68">
        <v>0</v>
      </c>
      <c r="F297" s="68">
        <v>12</v>
      </c>
      <c r="G297" s="68">
        <v>91</v>
      </c>
      <c r="H297" s="63" t="s">
        <v>323</v>
      </c>
      <c r="I297" s="69">
        <v>306</v>
      </c>
      <c r="J297" s="68">
        <v>0</v>
      </c>
      <c r="K297" s="63" t="s">
        <v>323</v>
      </c>
      <c r="L297" s="69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BE23-B03C-43A1-B502-807D2E804797}">
  <sheetPr>
    <tabColor rgb="FFFFFFCC"/>
  </sheetPr>
  <dimension ref="A1:L627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1020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1021</v>
      </c>
      <c r="C7" s="68">
        <v>22</v>
      </c>
      <c r="D7" s="68">
        <v>19</v>
      </c>
      <c r="E7" s="68">
        <v>0</v>
      </c>
      <c r="F7" s="68">
        <v>3</v>
      </c>
      <c r="G7" s="68">
        <v>667</v>
      </c>
      <c r="H7" s="63" t="s">
        <v>323</v>
      </c>
      <c r="I7" s="69">
        <v>530</v>
      </c>
      <c r="J7" s="68">
        <v>38</v>
      </c>
      <c r="K7" s="63" t="s">
        <v>323</v>
      </c>
      <c r="L7" s="69">
        <v>6</v>
      </c>
    </row>
    <row r="8" spans="1:12">
      <c r="A8" s="68">
        <v>2</v>
      </c>
      <c r="B8" s="63" t="s">
        <v>1022</v>
      </c>
      <c r="C8" s="68">
        <v>22</v>
      </c>
      <c r="D8" s="68">
        <v>15</v>
      </c>
      <c r="E8" s="68">
        <v>3</v>
      </c>
      <c r="F8" s="68">
        <v>4</v>
      </c>
      <c r="G8" s="68">
        <v>623</v>
      </c>
      <c r="H8" s="63" t="s">
        <v>323</v>
      </c>
      <c r="I8" s="69">
        <v>555</v>
      </c>
      <c r="J8" s="68">
        <v>33</v>
      </c>
      <c r="K8" s="63" t="s">
        <v>323</v>
      </c>
      <c r="L8" s="69">
        <v>11</v>
      </c>
    </row>
    <row r="9" spans="1:12">
      <c r="A9" s="68">
        <v>3</v>
      </c>
      <c r="B9" s="63" t="s">
        <v>434</v>
      </c>
      <c r="C9" s="68">
        <v>22</v>
      </c>
      <c r="D9" s="68">
        <v>12</v>
      </c>
      <c r="E9" s="68">
        <v>3</v>
      </c>
      <c r="F9" s="68">
        <v>7</v>
      </c>
      <c r="G9" s="68">
        <v>656</v>
      </c>
      <c r="H9" s="63" t="s">
        <v>323</v>
      </c>
      <c r="I9" s="69">
        <v>609</v>
      </c>
      <c r="J9" s="68">
        <v>27</v>
      </c>
      <c r="K9" s="63" t="s">
        <v>323</v>
      </c>
      <c r="L9" s="69">
        <v>17</v>
      </c>
    </row>
    <row r="10" spans="1:12">
      <c r="A10" s="68">
        <v>4</v>
      </c>
      <c r="B10" s="63" t="s">
        <v>706</v>
      </c>
      <c r="C10" s="68">
        <v>22</v>
      </c>
      <c r="D10" s="68">
        <v>13</v>
      </c>
      <c r="E10" s="68">
        <v>0</v>
      </c>
      <c r="F10" s="68">
        <v>9</v>
      </c>
      <c r="G10" s="68">
        <v>556</v>
      </c>
      <c r="H10" s="63" t="s">
        <v>323</v>
      </c>
      <c r="I10" s="69">
        <v>535</v>
      </c>
      <c r="J10" s="68">
        <v>26</v>
      </c>
      <c r="K10" s="63" t="s">
        <v>323</v>
      </c>
      <c r="L10" s="69">
        <v>18</v>
      </c>
    </row>
    <row r="11" spans="1:12">
      <c r="A11" s="68">
        <v>5</v>
      </c>
      <c r="B11" s="63" t="s">
        <v>1023</v>
      </c>
      <c r="C11" s="68">
        <v>22</v>
      </c>
      <c r="D11" s="68">
        <v>11</v>
      </c>
      <c r="E11" s="68">
        <v>1</v>
      </c>
      <c r="F11" s="68">
        <v>10</v>
      </c>
      <c r="G11" s="68">
        <v>648</v>
      </c>
      <c r="H11" s="63" t="s">
        <v>323</v>
      </c>
      <c r="I11" s="69">
        <v>636</v>
      </c>
      <c r="J11" s="68">
        <v>23</v>
      </c>
      <c r="K11" s="63" t="s">
        <v>323</v>
      </c>
      <c r="L11" s="69">
        <v>21</v>
      </c>
    </row>
    <row r="12" spans="1:12">
      <c r="A12" s="68">
        <v>6</v>
      </c>
      <c r="B12" s="63" t="s">
        <v>1029</v>
      </c>
      <c r="C12" s="68">
        <v>22</v>
      </c>
      <c r="D12" s="68">
        <v>10</v>
      </c>
      <c r="E12" s="68">
        <v>2</v>
      </c>
      <c r="F12" s="68">
        <v>10</v>
      </c>
      <c r="G12" s="68">
        <v>617</v>
      </c>
      <c r="H12" s="63" t="s">
        <v>323</v>
      </c>
      <c r="I12" s="69">
        <v>625</v>
      </c>
      <c r="J12" s="68">
        <v>22</v>
      </c>
      <c r="K12" s="63" t="s">
        <v>323</v>
      </c>
      <c r="L12" s="69">
        <v>22</v>
      </c>
    </row>
    <row r="13" spans="1:12">
      <c r="A13" s="63">
        <v>7</v>
      </c>
      <c r="B13" s="63" t="s">
        <v>1025</v>
      </c>
      <c r="C13" s="68">
        <v>22</v>
      </c>
      <c r="D13" s="68">
        <v>10</v>
      </c>
      <c r="E13" s="68">
        <v>1</v>
      </c>
      <c r="F13" s="68">
        <v>11</v>
      </c>
      <c r="G13" s="68">
        <v>652</v>
      </c>
      <c r="H13" s="63" t="s">
        <v>323</v>
      </c>
      <c r="I13" s="69">
        <v>613</v>
      </c>
      <c r="J13" s="68">
        <v>21</v>
      </c>
      <c r="K13" s="63" t="s">
        <v>323</v>
      </c>
      <c r="L13" s="69">
        <v>23</v>
      </c>
    </row>
    <row r="14" spans="1:12">
      <c r="A14" s="68">
        <v>8</v>
      </c>
      <c r="B14" s="63" t="s">
        <v>1027</v>
      </c>
      <c r="C14" s="68">
        <v>22</v>
      </c>
      <c r="D14" s="68">
        <v>9</v>
      </c>
      <c r="E14" s="68">
        <v>0</v>
      </c>
      <c r="F14" s="68">
        <v>13</v>
      </c>
      <c r="G14" s="68">
        <v>572</v>
      </c>
      <c r="H14" s="63" t="s">
        <v>323</v>
      </c>
      <c r="I14" s="69">
        <v>612</v>
      </c>
      <c r="J14" s="68">
        <v>18</v>
      </c>
      <c r="K14" s="63" t="s">
        <v>323</v>
      </c>
      <c r="L14" s="69">
        <v>26</v>
      </c>
    </row>
    <row r="15" spans="1:12">
      <c r="A15" s="68">
        <v>9</v>
      </c>
      <c r="B15" s="63" t="s">
        <v>1024</v>
      </c>
      <c r="C15" s="68">
        <v>22</v>
      </c>
      <c r="D15" s="68">
        <v>8</v>
      </c>
      <c r="E15" s="68">
        <v>1</v>
      </c>
      <c r="F15" s="68">
        <v>13</v>
      </c>
      <c r="G15" s="68">
        <v>588</v>
      </c>
      <c r="H15" s="63" t="s">
        <v>323</v>
      </c>
      <c r="I15" s="69">
        <v>610</v>
      </c>
      <c r="J15" s="68">
        <v>17</v>
      </c>
      <c r="K15" s="63" t="s">
        <v>323</v>
      </c>
      <c r="L15" s="69">
        <v>27</v>
      </c>
    </row>
    <row r="16" spans="1:12">
      <c r="A16" s="68">
        <v>10</v>
      </c>
      <c r="B16" s="63" t="s">
        <v>1028</v>
      </c>
      <c r="C16" s="68">
        <v>22</v>
      </c>
      <c r="D16" s="68">
        <v>7</v>
      </c>
      <c r="E16" s="68">
        <v>2</v>
      </c>
      <c r="F16" s="68">
        <v>13</v>
      </c>
      <c r="G16" s="68">
        <v>583</v>
      </c>
      <c r="H16" s="63" t="s">
        <v>323</v>
      </c>
      <c r="I16" s="69">
        <v>625</v>
      </c>
      <c r="J16" s="68">
        <v>16</v>
      </c>
      <c r="K16" s="63" t="s">
        <v>323</v>
      </c>
      <c r="L16" s="69">
        <v>28</v>
      </c>
    </row>
    <row r="17" spans="1:12">
      <c r="A17" s="68">
        <v>11</v>
      </c>
      <c r="B17" s="63" t="s">
        <v>1026</v>
      </c>
      <c r="C17" s="68">
        <v>22</v>
      </c>
      <c r="D17" s="68">
        <v>7</v>
      </c>
      <c r="E17" s="68">
        <v>2</v>
      </c>
      <c r="F17" s="68">
        <v>13</v>
      </c>
      <c r="G17" s="68">
        <v>641</v>
      </c>
      <c r="H17" s="63" t="s">
        <v>323</v>
      </c>
      <c r="I17" s="69">
        <v>683</v>
      </c>
      <c r="J17" s="68">
        <v>16</v>
      </c>
      <c r="K17" s="63" t="s">
        <v>323</v>
      </c>
      <c r="L17" s="69">
        <v>28</v>
      </c>
    </row>
    <row r="18" spans="1:12">
      <c r="A18" s="68">
        <v>12</v>
      </c>
      <c r="B18" s="63" t="s">
        <v>1030</v>
      </c>
      <c r="C18" s="68">
        <v>22</v>
      </c>
      <c r="D18" s="68">
        <v>2</v>
      </c>
      <c r="E18" s="68">
        <v>3</v>
      </c>
      <c r="F18" s="68">
        <v>17</v>
      </c>
      <c r="G18" s="68">
        <v>566</v>
      </c>
      <c r="H18" s="63" t="s">
        <v>323</v>
      </c>
      <c r="I18" s="69">
        <v>736</v>
      </c>
      <c r="J18" s="68">
        <v>7</v>
      </c>
      <c r="K18" s="63" t="s">
        <v>323</v>
      </c>
      <c r="L18" s="69">
        <v>37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1032</v>
      </c>
      <c r="C22" s="68">
        <v>20</v>
      </c>
      <c r="D22" s="68">
        <v>17</v>
      </c>
      <c r="E22" s="68">
        <v>1</v>
      </c>
      <c r="F22" s="68">
        <v>2</v>
      </c>
      <c r="G22" s="68">
        <v>634</v>
      </c>
      <c r="H22" s="63" t="s">
        <v>323</v>
      </c>
      <c r="I22" s="69">
        <v>493</v>
      </c>
      <c r="J22" s="68">
        <v>35</v>
      </c>
      <c r="K22" s="63" t="s">
        <v>323</v>
      </c>
      <c r="L22" s="69">
        <v>5</v>
      </c>
    </row>
    <row r="23" spans="1:12">
      <c r="A23" s="68">
        <v>2</v>
      </c>
      <c r="B23" s="63" t="s">
        <v>1031</v>
      </c>
      <c r="C23" s="68">
        <v>20</v>
      </c>
      <c r="D23" s="68">
        <v>16</v>
      </c>
      <c r="E23" s="68">
        <v>0</v>
      </c>
      <c r="F23" s="68">
        <v>4</v>
      </c>
      <c r="G23" s="68">
        <v>648</v>
      </c>
      <c r="H23" s="63" t="s">
        <v>323</v>
      </c>
      <c r="I23" s="69">
        <v>570</v>
      </c>
      <c r="J23" s="68">
        <v>32</v>
      </c>
      <c r="K23" s="63" t="s">
        <v>323</v>
      </c>
      <c r="L23" s="69">
        <v>8</v>
      </c>
    </row>
    <row r="24" spans="1:12">
      <c r="A24" s="68">
        <v>3</v>
      </c>
      <c r="B24" s="63" t="s">
        <v>1034</v>
      </c>
      <c r="C24" s="68">
        <v>20</v>
      </c>
      <c r="D24" s="68">
        <v>11</v>
      </c>
      <c r="E24" s="68">
        <v>3</v>
      </c>
      <c r="F24" s="68">
        <v>6</v>
      </c>
      <c r="G24" s="68">
        <v>571</v>
      </c>
      <c r="H24" s="63" t="s">
        <v>323</v>
      </c>
      <c r="I24" s="69">
        <v>524</v>
      </c>
      <c r="J24" s="68">
        <v>25</v>
      </c>
      <c r="K24" s="63" t="s">
        <v>323</v>
      </c>
      <c r="L24" s="69">
        <v>15</v>
      </c>
    </row>
    <row r="25" spans="1:12">
      <c r="A25" s="68">
        <v>4</v>
      </c>
      <c r="B25" s="63" t="s">
        <v>415</v>
      </c>
      <c r="C25" s="68">
        <v>20</v>
      </c>
      <c r="D25" s="68">
        <v>12</v>
      </c>
      <c r="E25" s="68">
        <v>0</v>
      </c>
      <c r="F25" s="68">
        <v>8</v>
      </c>
      <c r="G25" s="68">
        <v>550</v>
      </c>
      <c r="H25" s="63" t="s">
        <v>323</v>
      </c>
      <c r="I25" s="69">
        <v>547</v>
      </c>
      <c r="J25" s="68">
        <v>24</v>
      </c>
      <c r="K25" s="63" t="s">
        <v>323</v>
      </c>
      <c r="L25" s="69">
        <v>16</v>
      </c>
    </row>
    <row r="26" spans="1:12">
      <c r="A26" s="68">
        <v>5</v>
      </c>
      <c r="B26" s="63" t="s">
        <v>1033</v>
      </c>
      <c r="C26" s="68">
        <v>20</v>
      </c>
      <c r="D26" s="68">
        <v>10</v>
      </c>
      <c r="E26" s="68">
        <v>0</v>
      </c>
      <c r="F26" s="68">
        <v>10</v>
      </c>
      <c r="G26" s="68">
        <v>509</v>
      </c>
      <c r="H26" s="63" t="s">
        <v>323</v>
      </c>
      <c r="I26" s="69">
        <v>515</v>
      </c>
      <c r="J26" s="68">
        <v>20</v>
      </c>
      <c r="K26" s="63" t="s">
        <v>323</v>
      </c>
      <c r="L26" s="69">
        <v>20</v>
      </c>
    </row>
    <row r="27" spans="1:12">
      <c r="A27" s="68">
        <v>6</v>
      </c>
      <c r="B27" s="63" t="s">
        <v>1035</v>
      </c>
      <c r="C27" s="68">
        <v>20</v>
      </c>
      <c r="D27" s="68">
        <v>9</v>
      </c>
      <c r="E27" s="68">
        <v>1</v>
      </c>
      <c r="F27" s="68">
        <v>10</v>
      </c>
      <c r="G27" s="68">
        <v>639</v>
      </c>
      <c r="H27" s="63" t="s">
        <v>323</v>
      </c>
      <c r="I27" s="69">
        <v>576</v>
      </c>
      <c r="J27" s="68">
        <v>19</v>
      </c>
      <c r="K27" s="63" t="s">
        <v>323</v>
      </c>
      <c r="L27" s="69">
        <v>21</v>
      </c>
    </row>
    <row r="28" spans="1:12">
      <c r="A28" s="68">
        <v>7</v>
      </c>
      <c r="B28" s="63" t="s">
        <v>1036</v>
      </c>
      <c r="C28" s="68">
        <v>20</v>
      </c>
      <c r="D28" s="68">
        <v>7</v>
      </c>
      <c r="E28" s="68">
        <v>2</v>
      </c>
      <c r="F28" s="68">
        <v>11</v>
      </c>
      <c r="G28" s="68">
        <v>535</v>
      </c>
      <c r="H28" s="63" t="s">
        <v>323</v>
      </c>
      <c r="I28" s="69">
        <v>555</v>
      </c>
      <c r="J28" s="68">
        <v>16</v>
      </c>
      <c r="K28" s="63" t="s">
        <v>323</v>
      </c>
      <c r="L28" s="69">
        <v>24</v>
      </c>
    </row>
    <row r="29" spans="1:12">
      <c r="A29" s="68">
        <v>8</v>
      </c>
      <c r="B29" s="63" t="s">
        <v>1039</v>
      </c>
      <c r="C29" s="68">
        <v>20</v>
      </c>
      <c r="D29" s="68">
        <v>6</v>
      </c>
      <c r="E29" s="68">
        <v>3</v>
      </c>
      <c r="F29" s="68">
        <v>11</v>
      </c>
      <c r="G29" s="68">
        <v>568</v>
      </c>
      <c r="H29" s="63" t="s">
        <v>323</v>
      </c>
      <c r="I29" s="69">
        <v>605</v>
      </c>
      <c r="J29" s="68">
        <v>15</v>
      </c>
      <c r="K29" s="63" t="s">
        <v>323</v>
      </c>
      <c r="L29" s="69">
        <v>25</v>
      </c>
    </row>
    <row r="30" spans="1:12">
      <c r="A30" s="68">
        <v>9</v>
      </c>
      <c r="B30" s="63" t="s">
        <v>1038</v>
      </c>
      <c r="C30" s="68">
        <v>20</v>
      </c>
      <c r="D30" s="68">
        <v>7</v>
      </c>
      <c r="E30" s="68">
        <v>1</v>
      </c>
      <c r="F30" s="68">
        <v>12</v>
      </c>
      <c r="G30" s="68">
        <v>546</v>
      </c>
      <c r="H30" s="63" t="s">
        <v>323</v>
      </c>
      <c r="I30" s="69">
        <v>576</v>
      </c>
      <c r="J30" s="68">
        <v>15</v>
      </c>
      <c r="K30" s="63" t="s">
        <v>323</v>
      </c>
      <c r="L30" s="69">
        <v>25</v>
      </c>
    </row>
    <row r="31" spans="1:12">
      <c r="A31" s="68">
        <v>10</v>
      </c>
      <c r="B31" s="63" t="s">
        <v>1037</v>
      </c>
      <c r="C31" s="68">
        <v>20</v>
      </c>
      <c r="D31" s="68">
        <v>7</v>
      </c>
      <c r="E31" s="68">
        <v>1</v>
      </c>
      <c r="F31" s="68">
        <v>12</v>
      </c>
      <c r="G31" s="68">
        <v>570</v>
      </c>
      <c r="H31" s="63" t="s">
        <v>323</v>
      </c>
      <c r="I31" s="69">
        <v>596</v>
      </c>
      <c r="J31" s="68">
        <v>15</v>
      </c>
      <c r="K31" s="63" t="s">
        <v>323</v>
      </c>
      <c r="L31" s="69">
        <v>25</v>
      </c>
    </row>
    <row r="32" spans="1:12">
      <c r="A32" s="68">
        <v>11</v>
      </c>
      <c r="B32" s="63" t="s">
        <v>1040</v>
      </c>
      <c r="C32" s="68">
        <v>20</v>
      </c>
      <c r="D32" s="68">
        <v>2</v>
      </c>
      <c r="E32" s="68">
        <v>0</v>
      </c>
      <c r="F32" s="68">
        <v>18</v>
      </c>
      <c r="G32" s="68">
        <v>466</v>
      </c>
      <c r="H32" s="63" t="s">
        <v>323</v>
      </c>
      <c r="I32" s="69">
        <v>679</v>
      </c>
      <c r="J32" s="68">
        <v>4</v>
      </c>
      <c r="K32" s="63" t="s">
        <v>323</v>
      </c>
      <c r="L32" s="69">
        <v>36</v>
      </c>
    </row>
    <row r="34" spans="1:12">
      <c r="A34" s="65" t="s">
        <v>565</v>
      </c>
    </row>
    <row r="35" spans="1:12">
      <c r="C35" s="66" t="s">
        <v>316</v>
      </c>
      <c r="D35" s="66" t="s">
        <v>317</v>
      </c>
      <c r="E35" s="66" t="s">
        <v>318</v>
      </c>
      <c r="F35" s="66" t="s">
        <v>319</v>
      </c>
      <c r="H35" s="67" t="s">
        <v>320</v>
      </c>
      <c r="K35" s="67" t="s">
        <v>321</v>
      </c>
    </row>
    <row r="36" spans="1:12">
      <c r="A36" s="68">
        <v>1</v>
      </c>
      <c r="B36" s="63" t="s">
        <v>1042</v>
      </c>
      <c r="C36" s="68">
        <v>20</v>
      </c>
      <c r="D36" s="68">
        <v>15</v>
      </c>
      <c r="E36" s="68">
        <v>3</v>
      </c>
      <c r="F36" s="68">
        <v>2</v>
      </c>
      <c r="G36" s="68">
        <v>551</v>
      </c>
      <c r="H36" s="63" t="s">
        <v>323</v>
      </c>
      <c r="I36" s="69">
        <v>493</v>
      </c>
      <c r="J36" s="68">
        <v>33</v>
      </c>
      <c r="K36" s="63" t="s">
        <v>323</v>
      </c>
      <c r="L36" s="69">
        <v>7</v>
      </c>
    </row>
    <row r="37" spans="1:12">
      <c r="A37" s="68">
        <v>2</v>
      </c>
      <c r="B37" s="63" t="s">
        <v>1043</v>
      </c>
      <c r="C37" s="68">
        <v>20</v>
      </c>
      <c r="D37" s="68">
        <v>14</v>
      </c>
      <c r="E37" s="68">
        <v>0</v>
      </c>
      <c r="F37" s="68">
        <v>6</v>
      </c>
      <c r="G37" s="68">
        <v>531</v>
      </c>
      <c r="H37" s="63" t="s">
        <v>323</v>
      </c>
      <c r="I37" s="69">
        <v>492</v>
      </c>
      <c r="J37" s="68">
        <v>28</v>
      </c>
      <c r="K37" s="63" t="s">
        <v>323</v>
      </c>
      <c r="L37" s="69">
        <v>12</v>
      </c>
    </row>
    <row r="38" spans="1:12">
      <c r="A38" s="68">
        <v>3</v>
      </c>
      <c r="B38" s="63" t="s">
        <v>1047</v>
      </c>
      <c r="C38" s="68">
        <v>20</v>
      </c>
      <c r="D38" s="68">
        <v>13</v>
      </c>
      <c r="E38" s="68">
        <v>1</v>
      </c>
      <c r="F38" s="68">
        <v>6</v>
      </c>
      <c r="G38" s="68">
        <v>594</v>
      </c>
      <c r="H38" s="63" t="s">
        <v>323</v>
      </c>
      <c r="I38" s="69">
        <v>523</v>
      </c>
      <c r="J38" s="68">
        <v>27</v>
      </c>
      <c r="K38" s="63" t="s">
        <v>323</v>
      </c>
      <c r="L38" s="69">
        <v>13</v>
      </c>
    </row>
    <row r="39" spans="1:12">
      <c r="A39" s="68">
        <v>4</v>
      </c>
      <c r="B39" s="63" t="s">
        <v>1046</v>
      </c>
      <c r="C39" s="68">
        <v>20</v>
      </c>
      <c r="D39" s="68">
        <v>11</v>
      </c>
      <c r="E39" s="68">
        <v>1</v>
      </c>
      <c r="F39" s="68">
        <v>8</v>
      </c>
      <c r="G39" s="68">
        <v>496</v>
      </c>
      <c r="H39" s="63" t="s">
        <v>323</v>
      </c>
      <c r="I39" s="69">
        <v>437</v>
      </c>
      <c r="J39" s="68">
        <v>23</v>
      </c>
      <c r="K39" s="63" t="s">
        <v>323</v>
      </c>
      <c r="L39" s="69">
        <v>17</v>
      </c>
    </row>
    <row r="40" spans="1:12">
      <c r="A40" s="68">
        <v>5</v>
      </c>
      <c r="B40" s="63" t="s">
        <v>1041</v>
      </c>
      <c r="C40" s="68">
        <v>20</v>
      </c>
      <c r="D40" s="68">
        <v>11</v>
      </c>
      <c r="E40" s="68">
        <v>1</v>
      </c>
      <c r="F40" s="68">
        <v>8</v>
      </c>
      <c r="G40" s="68">
        <v>527</v>
      </c>
      <c r="H40" s="63" t="s">
        <v>323</v>
      </c>
      <c r="I40" s="69">
        <v>481</v>
      </c>
      <c r="J40" s="68">
        <v>23</v>
      </c>
      <c r="K40" s="63" t="s">
        <v>323</v>
      </c>
      <c r="L40" s="69">
        <v>17</v>
      </c>
    </row>
    <row r="41" spans="1:12">
      <c r="A41" s="68">
        <v>6</v>
      </c>
      <c r="B41" s="63" t="s">
        <v>1044</v>
      </c>
      <c r="C41" s="68">
        <v>20</v>
      </c>
      <c r="D41" s="68">
        <v>9</v>
      </c>
      <c r="E41" s="68">
        <v>3</v>
      </c>
      <c r="F41" s="68">
        <v>8</v>
      </c>
      <c r="G41" s="68">
        <v>539</v>
      </c>
      <c r="H41" s="63" t="s">
        <v>323</v>
      </c>
      <c r="I41" s="69">
        <v>558</v>
      </c>
      <c r="J41" s="68">
        <v>21</v>
      </c>
      <c r="K41" s="63" t="s">
        <v>323</v>
      </c>
      <c r="L41" s="69">
        <v>19</v>
      </c>
    </row>
    <row r="42" spans="1:12">
      <c r="A42" s="68">
        <v>7</v>
      </c>
      <c r="B42" s="63" t="s">
        <v>1045</v>
      </c>
      <c r="C42" s="68">
        <v>20</v>
      </c>
      <c r="D42" s="68">
        <v>8</v>
      </c>
      <c r="E42" s="68">
        <v>3</v>
      </c>
      <c r="F42" s="68">
        <v>9</v>
      </c>
      <c r="G42" s="68">
        <v>522</v>
      </c>
      <c r="H42" s="63" t="s">
        <v>323</v>
      </c>
      <c r="I42" s="69">
        <v>513</v>
      </c>
      <c r="J42" s="68">
        <v>19</v>
      </c>
      <c r="K42" s="63" t="s">
        <v>323</v>
      </c>
      <c r="L42" s="69">
        <v>21</v>
      </c>
    </row>
    <row r="43" spans="1:12">
      <c r="A43" s="68">
        <v>8</v>
      </c>
      <c r="B43" s="63" t="s">
        <v>1048</v>
      </c>
      <c r="C43" s="68">
        <v>20</v>
      </c>
      <c r="D43" s="68">
        <v>7</v>
      </c>
      <c r="E43" s="68">
        <v>1</v>
      </c>
      <c r="F43" s="68">
        <v>12</v>
      </c>
      <c r="G43" s="68">
        <v>550</v>
      </c>
      <c r="H43" s="63" t="s">
        <v>323</v>
      </c>
      <c r="I43" s="69">
        <v>582</v>
      </c>
      <c r="J43" s="68">
        <v>15</v>
      </c>
      <c r="K43" s="63" t="s">
        <v>323</v>
      </c>
      <c r="L43" s="69">
        <v>25</v>
      </c>
    </row>
    <row r="44" spans="1:12">
      <c r="A44" s="68">
        <v>9</v>
      </c>
      <c r="B44" s="63" t="s">
        <v>1051</v>
      </c>
      <c r="C44" s="68">
        <v>20</v>
      </c>
      <c r="D44" s="68">
        <v>6</v>
      </c>
      <c r="E44" s="68">
        <v>0</v>
      </c>
      <c r="F44" s="68">
        <v>14</v>
      </c>
      <c r="G44" s="68">
        <v>549</v>
      </c>
      <c r="H44" s="63" t="s">
        <v>323</v>
      </c>
      <c r="I44" s="69">
        <v>647</v>
      </c>
      <c r="J44" s="68">
        <v>12</v>
      </c>
      <c r="K44" s="63" t="s">
        <v>323</v>
      </c>
      <c r="L44" s="69">
        <v>28</v>
      </c>
    </row>
    <row r="45" spans="1:12">
      <c r="A45" s="68">
        <v>10</v>
      </c>
      <c r="B45" s="63" t="s">
        <v>1050</v>
      </c>
      <c r="C45" s="68">
        <v>20</v>
      </c>
      <c r="D45" s="68">
        <v>3</v>
      </c>
      <c r="E45" s="68">
        <v>5</v>
      </c>
      <c r="F45" s="68">
        <v>12</v>
      </c>
      <c r="G45" s="68">
        <v>540</v>
      </c>
      <c r="H45" s="63" t="s">
        <v>323</v>
      </c>
      <c r="I45" s="69">
        <v>590</v>
      </c>
      <c r="J45" s="68">
        <v>11</v>
      </c>
      <c r="K45" s="63" t="s">
        <v>323</v>
      </c>
      <c r="L45" s="69">
        <v>29</v>
      </c>
    </row>
    <row r="46" spans="1:12">
      <c r="A46" s="68">
        <v>11</v>
      </c>
      <c r="B46" s="63" t="s">
        <v>1049</v>
      </c>
      <c r="C46" s="68">
        <v>20</v>
      </c>
      <c r="D46" s="68">
        <v>3</v>
      </c>
      <c r="E46" s="68">
        <v>2</v>
      </c>
      <c r="F46" s="68">
        <v>15</v>
      </c>
      <c r="G46" s="68">
        <v>490</v>
      </c>
      <c r="H46" s="63" t="s">
        <v>323</v>
      </c>
      <c r="I46" s="69">
        <v>573</v>
      </c>
      <c r="J46" s="68">
        <v>8</v>
      </c>
      <c r="K46" s="63" t="s">
        <v>323</v>
      </c>
      <c r="L46" s="69">
        <v>32</v>
      </c>
    </row>
    <row r="48" spans="1:12">
      <c r="A48" s="65" t="s">
        <v>576</v>
      </c>
    </row>
    <row r="49" spans="1:12">
      <c r="C49" s="66" t="s">
        <v>316</v>
      </c>
      <c r="D49" s="66" t="s">
        <v>317</v>
      </c>
      <c r="E49" s="66" t="s">
        <v>318</v>
      </c>
      <c r="F49" s="66" t="s">
        <v>319</v>
      </c>
      <c r="H49" s="67" t="s">
        <v>320</v>
      </c>
      <c r="K49" s="67" t="s">
        <v>321</v>
      </c>
    </row>
    <row r="50" spans="1:12">
      <c r="A50" s="68">
        <v>1</v>
      </c>
      <c r="B50" s="63" t="s">
        <v>1052</v>
      </c>
      <c r="C50" s="68">
        <v>12</v>
      </c>
      <c r="D50" s="68">
        <v>11</v>
      </c>
      <c r="E50" s="68">
        <v>0</v>
      </c>
      <c r="F50" s="68">
        <v>1</v>
      </c>
      <c r="G50" s="68">
        <v>392</v>
      </c>
      <c r="H50" s="63" t="s">
        <v>323</v>
      </c>
      <c r="I50" s="69">
        <v>283</v>
      </c>
      <c r="J50" s="68">
        <v>22</v>
      </c>
      <c r="K50" s="63" t="s">
        <v>323</v>
      </c>
      <c r="L50" s="69">
        <v>2</v>
      </c>
    </row>
    <row r="51" spans="1:12">
      <c r="A51" s="68">
        <v>2</v>
      </c>
      <c r="B51" s="63" t="s">
        <v>1053</v>
      </c>
      <c r="C51" s="68">
        <v>12</v>
      </c>
      <c r="D51" s="68">
        <v>7</v>
      </c>
      <c r="E51" s="68">
        <v>0</v>
      </c>
      <c r="F51" s="68">
        <v>5</v>
      </c>
      <c r="G51" s="68">
        <v>369</v>
      </c>
      <c r="H51" s="63" t="s">
        <v>323</v>
      </c>
      <c r="I51" s="69">
        <v>322</v>
      </c>
      <c r="J51" s="68">
        <v>14</v>
      </c>
      <c r="K51" s="63" t="s">
        <v>323</v>
      </c>
      <c r="L51" s="69">
        <v>10</v>
      </c>
    </row>
    <row r="52" spans="1:12">
      <c r="A52" s="68">
        <v>3</v>
      </c>
      <c r="B52" s="63" t="s">
        <v>1054</v>
      </c>
      <c r="C52" s="68">
        <v>12</v>
      </c>
      <c r="D52" s="68">
        <v>7</v>
      </c>
      <c r="E52" s="68">
        <v>0</v>
      </c>
      <c r="F52" s="68">
        <v>5</v>
      </c>
      <c r="G52" s="68">
        <v>311</v>
      </c>
      <c r="H52" s="63" t="s">
        <v>323</v>
      </c>
      <c r="I52" s="69">
        <v>316</v>
      </c>
      <c r="J52" s="68">
        <v>14</v>
      </c>
      <c r="K52" s="63" t="s">
        <v>323</v>
      </c>
      <c r="L52" s="69">
        <v>10</v>
      </c>
    </row>
    <row r="53" spans="1:12">
      <c r="A53" s="68">
        <v>4</v>
      </c>
      <c r="B53" s="63" t="s">
        <v>1057</v>
      </c>
      <c r="C53" s="68">
        <v>12</v>
      </c>
      <c r="D53" s="68">
        <v>5</v>
      </c>
      <c r="E53" s="68">
        <v>1</v>
      </c>
      <c r="F53" s="68">
        <v>6</v>
      </c>
      <c r="G53" s="68">
        <v>364</v>
      </c>
      <c r="H53" s="63" t="s">
        <v>323</v>
      </c>
      <c r="I53" s="69">
        <v>331</v>
      </c>
      <c r="J53" s="68">
        <v>11</v>
      </c>
      <c r="K53" s="63" t="s">
        <v>323</v>
      </c>
      <c r="L53" s="69">
        <v>13</v>
      </c>
    </row>
    <row r="54" spans="1:12">
      <c r="A54" s="68">
        <v>5</v>
      </c>
      <c r="B54" s="63" t="s">
        <v>1056</v>
      </c>
      <c r="C54" s="68">
        <v>12</v>
      </c>
      <c r="D54" s="68">
        <v>5</v>
      </c>
      <c r="E54" s="68">
        <v>1</v>
      </c>
      <c r="F54" s="68">
        <v>6</v>
      </c>
      <c r="G54" s="68">
        <v>313</v>
      </c>
      <c r="H54" s="63" t="s">
        <v>323</v>
      </c>
      <c r="I54" s="69">
        <v>324</v>
      </c>
      <c r="J54" s="68">
        <v>11</v>
      </c>
      <c r="K54" s="63" t="s">
        <v>323</v>
      </c>
      <c r="L54" s="69">
        <v>13</v>
      </c>
    </row>
    <row r="55" spans="1:12">
      <c r="A55" s="68">
        <v>6</v>
      </c>
      <c r="B55" s="63" t="s">
        <v>1055</v>
      </c>
      <c r="C55" s="68">
        <v>12</v>
      </c>
      <c r="D55" s="68">
        <v>5</v>
      </c>
      <c r="E55" s="68">
        <v>0</v>
      </c>
      <c r="F55" s="68">
        <v>7</v>
      </c>
      <c r="G55" s="68">
        <v>290</v>
      </c>
      <c r="H55" s="63" t="s">
        <v>323</v>
      </c>
      <c r="I55" s="69">
        <v>341</v>
      </c>
      <c r="J55" s="68">
        <v>10</v>
      </c>
      <c r="K55" s="63" t="s">
        <v>323</v>
      </c>
      <c r="L55" s="69">
        <v>14</v>
      </c>
    </row>
    <row r="56" spans="1:12">
      <c r="A56" s="68">
        <v>7</v>
      </c>
      <c r="B56" s="63" t="s">
        <v>1058</v>
      </c>
      <c r="C56" s="68">
        <v>12</v>
      </c>
      <c r="D56" s="68">
        <v>1</v>
      </c>
      <c r="E56" s="68">
        <v>0</v>
      </c>
      <c r="F56" s="68">
        <v>11</v>
      </c>
      <c r="G56" s="68">
        <v>307</v>
      </c>
      <c r="H56" s="63" t="s">
        <v>323</v>
      </c>
      <c r="I56" s="69">
        <v>429</v>
      </c>
      <c r="J56" s="68">
        <v>2</v>
      </c>
      <c r="K56" s="63" t="s">
        <v>323</v>
      </c>
      <c r="L56" s="69">
        <v>22</v>
      </c>
    </row>
    <row r="58" spans="1:12">
      <c r="A58" s="65" t="s">
        <v>587</v>
      </c>
    </row>
    <row r="59" spans="1:12">
      <c r="C59" s="66" t="s">
        <v>316</v>
      </c>
      <c r="D59" s="66" t="s">
        <v>317</v>
      </c>
      <c r="E59" s="66" t="s">
        <v>318</v>
      </c>
      <c r="F59" s="66" t="s">
        <v>319</v>
      </c>
      <c r="H59" s="67" t="s">
        <v>320</v>
      </c>
      <c r="K59" s="67" t="s">
        <v>321</v>
      </c>
    </row>
    <row r="60" spans="1:12">
      <c r="A60" s="68">
        <v>1</v>
      </c>
      <c r="B60" s="63" t="s">
        <v>1041</v>
      </c>
      <c r="C60" s="68">
        <v>18</v>
      </c>
      <c r="D60" s="68">
        <v>15</v>
      </c>
      <c r="E60" s="68">
        <v>2</v>
      </c>
      <c r="F60" s="68">
        <v>1</v>
      </c>
      <c r="G60" s="68">
        <v>500</v>
      </c>
      <c r="H60" s="63" t="s">
        <v>323</v>
      </c>
      <c r="I60" s="69">
        <v>419</v>
      </c>
      <c r="J60" s="68">
        <v>32</v>
      </c>
      <c r="K60" s="63" t="s">
        <v>323</v>
      </c>
      <c r="L60" s="69">
        <v>4</v>
      </c>
    </row>
    <row r="61" spans="1:12">
      <c r="A61" s="68">
        <v>2</v>
      </c>
      <c r="B61" s="63" t="s">
        <v>1034</v>
      </c>
      <c r="C61" s="68">
        <v>18</v>
      </c>
      <c r="D61" s="68">
        <v>14</v>
      </c>
      <c r="E61" s="68">
        <v>1</v>
      </c>
      <c r="F61" s="68">
        <v>3</v>
      </c>
      <c r="G61" s="68">
        <v>492</v>
      </c>
      <c r="H61" s="63" t="s">
        <v>323</v>
      </c>
      <c r="I61" s="69">
        <v>437</v>
      </c>
      <c r="J61" s="68">
        <v>29</v>
      </c>
      <c r="K61" s="63" t="s">
        <v>323</v>
      </c>
      <c r="L61" s="69">
        <v>7</v>
      </c>
    </row>
    <row r="62" spans="1:12">
      <c r="A62" s="68">
        <v>3</v>
      </c>
      <c r="B62" s="63" t="s">
        <v>1022</v>
      </c>
      <c r="C62" s="68">
        <v>18</v>
      </c>
      <c r="D62" s="68">
        <v>14</v>
      </c>
      <c r="E62" s="68">
        <v>0</v>
      </c>
      <c r="F62" s="68">
        <v>4</v>
      </c>
      <c r="G62" s="68">
        <v>516</v>
      </c>
      <c r="H62" s="63" t="s">
        <v>323</v>
      </c>
      <c r="I62" s="69">
        <v>416</v>
      </c>
      <c r="J62" s="68">
        <v>28</v>
      </c>
      <c r="K62" s="63" t="s">
        <v>323</v>
      </c>
      <c r="L62" s="69">
        <v>8</v>
      </c>
    </row>
    <row r="63" spans="1:12">
      <c r="A63" s="68">
        <v>4</v>
      </c>
      <c r="B63" s="63" t="s">
        <v>360</v>
      </c>
      <c r="C63" s="68">
        <v>18</v>
      </c>
      <c r="D63" s="68">
        <v>10</v>
      </c>
      <c r="E63" s="68">
        <v>1</v>
      </c>
      <c r="F63" s="68">
        <v>7</v>
      </c>
      <c r="G63" s="68">
        <v>497</v>
      </c>
      <c r="H63" s="63" t="s">
        <v>323</v>
      </c>
      <c r="I63" s="69">
        <v>469</v>
      </c>
      <c r="J63" s="68">
        <v>21</v>
      </c>
      <c r="K63" s="63" t="s">
        <v>323</v>
      </c>
      <c r="L63" s="69">
        <v>15</v>
      </c>
    </row>
    <row r="64" spans="1:12">
      <c r="A64" s="68">
        <v>5</v>
      </c>
      <c r="B64" s="63" t="s">
        <v>365</v>
      </c>
      <c r="C64" s="68">
        <v>18</v>
      </c>
      <c r="D64" s="68">
        <v>8</v>
      </c>
      <c r="E64" s="68">
        <v>1</v>
      </c>
      <c r="F64" s="68">
        <v>9</v>
      </c>
      <c r="G64" s="68">
        <v>457</v>
      </c>
      <c r="H64" s="63" t="s">
        <v>323</v>
      </c>
      <c r="I64" s="69">
        <v>448</v>
      </c>
      <c r="J64" s="68">
        <v>17</v>
      </c>
      <c r="K64" s="63" t="s">
        <v>323</v>
      </c>
      <c r="L64" s="69">
        <v>19</v>
      </c>
    </row>
    <row r="65" spans="1:12">
      <c r="A65" s="68">
        <v>6</v>
      </c>
      <c r="B65" s="63" t="s">
        <v>1028</v>
      </c>
      <c r="C65" s="68">
        <v>18</v>
      </c>
      <c r="D65" s="68">
        <v>7</v>
      </c>
      <c r="E65" s="68">
        <v>2</v>
      </c>
      <c r="F65" s="68">
        <v>9</v>
      </c>
      <c r="G65" s="68">
        <v>496</v>
      </c>
      <c r="H65" s="63" t="s">
        <v>323</v>
      </c>
      <c r="I65" s="69">
        <v>553</v>
      </c>
      <c r="J65" s="68">
        <v>16</v>
      </c>
      <c r="K65" s="63" t="s">
        <v>323</v>
      </c>
      <c r="L65" s="69">
        <v>20</v>
      </c>
    </row>
    <row r="66" spans="1:12">
      <c r="A66" s="68">
        <v>7</v>
      </c>
      <c r="B66" s="63" t="s">
        <v>1049</v>
      </c>
      <c r="C66" s="68">
        <v>18</v>
      </c>
      <c r="D66" s="68">
        <v>6</v>
      </c>
      <c r="E66" s="68">
        <v>0</v>
      </c>
      <c r="F66" s="68">
        <v>12</v>
      </c>
      <c r="G66" s="68">
        <v>430</v>
      </c>
      <c r="H66" s="63" t="s">
        <v>323</v>
      </c>
      <c r="I66" s="69">
        <v>461</v>
      </c>
      <c r="J66" s="68">
        <v>12</v>
      </c>
      <c r="K66" s="63" t="s">
        <v>323</v>
      </c>
      <c r="L66" s="69">
        <v>24</v>
      </c>
    </row>
    <row r="67" spans="1:12">
      <c r="A67" s="68">
        <v>8</v>
      </c>
      <c r="B67" s="63" t="s">
        <v>1027</v>
      </c>
      <c r="C67" s="68">
        <v>18</v>
      </c>
      <c r="D67" s="68">
        <v>4</v>
      </c>
      <c r="E67" s="68">
        <v>3</v>
      </c>
      <c r="F67" s="68">
        <v>11</v>
      </c>
      <c r="G67" s="68">
        <v>429</v>
      </c>
      <c r="H67" s="63" t="s">
        <v>323</v>
      </c>
      <c r="I67" s="69">
        <v>442</v>
      </c>
      <c r="J67" s="68">
        <v>11</v>
      </c>
      <c r="K67" s="63" t="s">
        <v>323</v>
      </c>
      <c r="L67" s="69">
        <v>25</v>
      </c>
    </row>
    <row r="68" spans="1:12">
      <c r="A68" s="68">
        <v>9</v>
      </c>
      <c r="B68" s="63" t="s">
        <v>362</v>
      </c>
      <c r="C68" s="68">
        <v>18</v>
      </c>
      <c r="D68" s="68">
        <v>5</v>
      </c>
      <c r="E68" s="68">
        <v>0</v>
      </c>
      <c r="F68" s="68">
        <v>13</v>
      </c>
      <c r="G68" s="68">
        <v>465</v>
      </c>
      <c r="H68" s="63" t="s">
        <v>323</v>
      </c>
      <c r="I68" s="69">
        <v>505</v>
      </c>
      <c r="J68" s="68">
        <v>10</v>
      </c>
      <c r="K68" s="63" t="s">
        <v>323</v>
      </c>
      <c r="L68" s="69">
        <v>26</v>
      </c>
    </row>
    <row r="69" spans="1:12">
      <c r="A69" s="68">
        <v>10</v>
      </c>
      <c r="B69" s="63" t="s">
        <v>1023</v>
      </c>
      <c r="C69" s="68">
        <v>18</v>
      </c>
      <c r="D69" s="68">
        <v>2</v>
      </c>
      <c r="E69" s="68">
        <v>0</v>
      </c>
      <c r="F69" s="68">
        <v>16</v>
      </c>
      <c r="G69" s="68">
        <v>387</v>
      </c>
      <c r="H69" s="63" t="s">
        <v>323</v>
      </c>
      <c r="I69" s="69">
        <v>519</v>
      </c>
      <c r="J69" s="68">
        <v>4</v>
      </c>
      <c r="K69" s="63" t="s">
        <v>323</v>
      </c>
      <c r="L69" s="69">
        <v>32</v>
      </c>
    </row>
    <row r="71" spans="1:12">
      <c r="A71" s="65" t="s">
        <v>707</v>
      </c>
    </row>
    <row r="72" spans="1:12">
      <c r="C72" s="66" t="s">
        <v>316</v>
      </c>
      <c r="D72" s="66" t="s">
        <v>317</v>
      </c>
      <c r="E72" s="66" t="s">
        <v>318</v>
      </c>
      <c r="F72" s="66" t="s">
        <v>319</v>
      </c>
      <c r="H72" s="67" t="s">
        <v>320</v>
      </c>
      <c r="K72" s="67" t="s">
        <v>321</v>
      </c>
    </row>
    <row r="73" spans="1:12">
      <c r="A73" s="68">
        <v>1</v>
      </c>
      <c r="B73" s="63" t="s">
        <v>1059</v>
      </c>
      <c r="C73" s="68">
        <v>14</v>
      </c>
      <c r="D73" s="68">
        <v>12</v>
      </c>
      <c r="E73" s="68">
        <v>0</v>
      </c>
      <c r="F73" s="68">
        <v>2</v>
      </c>
      <c r="G73" s="68">
        <v>449</v>
      </c>
      <c r="H73" s="63" t="s">
        <v>323</v>
      </c>
      <c r="I73" s="69">
        <v>318</v>
      </c>
      <c r="J73" s="68">
        <v>24</v>
      </c>
      <c r="K73" s="63" t="s">
        <v>323</v>
      </c>
      <c r="L73" s="69">
        <v>4</v>
      </c>
    </row>
    <row r="74" spans="1:12">
      <c r="A74" s="68">
        <v>2</v>
      </c>
      <c r="B74" s="63" t="s">
        <v>389</v>
      </c>
      <c r="C74" s="68">
        <v>14</v>
      </c>
      <c r="D74" s="68">
        <v>8</v>
      </c>
      <c r="E74" s="68">
        <v>1</v>
      </c>
      <c r="F74" s="68">
        <v>5</v>
      </c>
      <c r="G74" s="68">
        <v>378</v>
      </c>
      <c r="H74" s="63" t="s">
        <v>323</v>
      </c>
      <c r="I74" s="69">
        <v>360</v>
      </c>
      <c r="J74" s="68">
        <v>17</v>
      </c>
      <c r="K74" s="63" t="s">
        <v>323</v>
      </c>
      <c r="L74" s="69">
        <v>11</v>
      </c>
    </row>
    <row r="75" spans="1:12">
      <c r="A75" s="68">
        <v>3</v>
      </c>
      <c r="B75" s="63" t="s">
        <v>1035</v>
      </c>
      <c r="C75" s="68">
        <v>14</v>
      </c>
      <c r="D75" s="68">
        <v>7</v>
      </c>
      <c r="E75" s="68">
        <v>1</v>
      </c>
      <c r="F75" s="68">
        <v>6</v>
      </c>
      <c r="G75" s="68">
        <v>366</v>
      </c>
      <c r="H75" s="63" t="s">
        <v>323</v>
      </c>
      <c r="I75" s="69">
        <v>396</v>
      </c>
      <c r="J75" s="68">
        <v>15</v>
      </c>
      <c r="K75" s="63" t="s">
        <v>323</v>
      </c>
      <c r="L75" s="69">
        <v>13</v>
      </c>
    </row>
    <row r="76" spans="1:12">
      <c r="A76" s="68">
        <v>4</v>
      </c>
      <c r="B76" s="63" t="s">
        <v>1053</v>
      </c>
      <c r="C76" s="68">
        <v>14</v>
      </c>
      <c r="D76" s="68">
        <v>7</v>
      </c>
      <c r="E76" s="68">
        <v>0</v>
      </c>
      <c r="F76" s="68">
        <v>7</v>
      </c>
      <c r="G76" s="68">
        <v>368</v>
      </c>
      <c r="H76" s="63" t="s">
        <v>323</v>
      </c>
      <c r="I76" s="69">
        <v>377</v>
      </c>
      <c r="J76" s="68">
        <v>14</v>
      </c>
      <c r="K76" s="63" t="s">
        <v>323</v>
      </c>
      <c r="L76" s="69">
        <v>14</v>
      </c>
    </row>
    <row r="77" spans="1:12">
      <c r="A77" s="68">
        <v>5</v>
      </c>
      <c r="B77" s="63" t="s">
        <v>1032</v>
      </c>
      <c r="C77" s="68">
        <v>14</v>
      </c>
      <c r="D77" s="68">
        <v>6</v>
      </c>
      <c r="E77" s="68">
        <v>2</v>
      </c>
      <c r="F77" s="68">
        <v>6</v>
      </c>
      <c r="G77" s="68">
        <v>372</v>
      </c>
      <c r="H77" s="63" t="s">
        <v>323</v>
      </c>
      <c r="I77" s="69">
        <v>377</v>
      </c>
      <c r="J77" s="68">
        <v>14</v>
      </c>
      <c r="K77" s="63" t="s">
        <v>323</v>
      </c>
      <c r="L77" s="69">
        <v>14</v>
      </c>
    </row>
    <row r="78" spans="1:12">
      <c r="A78" s="68">
        <v>6</v>
      </c>
      <c r="B78" s="63" t="s">
        <v>340</v>
      </c>
      <c r="C78" s="68">
        <v>14</v>
      </c>
      <c r="D78" s="68">
        <v>6</v>
      </c>
      <c r="E78" s="68">
        <v>1</v>
      </c>
      <c r="F78" s="68">
        <v>7</v>
      </c>
      <c r="G78" s="68">
        <v>375</v>
      </c>
      <c r="H78" s="63" t="s">
        <v>323</v>
      </c>
      <c r="I78" s="69">
        <v>357</v>
      </c>
      <c r="J78" s="68">
        <v>13</v>
      </c>
      <c r="K78" s="63" t="s">
        <v>323</v>
      </c>
      <c r="L78" s="69">
        <v>15</v>
      </c>
    </row>
    <row r="79" spans="1:12">
      <c r="A79" s="68">
        <v>7</v>
      </c>
      <c r="B79" s="63" t="s">
        <v>706</v>
      </c>
      <c r="C79" s="68">
        <v>14</v>
      </c>
      <c r="D79" s="68">
        <v>4</v>
      </c>
      <c r="E79" s="68">
        <v>1</v>
      </c>
      <c r="F79" s="68">
        <v>9</v>
      </c>
      <c r="G79" s="68">
        <v>398</v>
      </c>
      <c r="H79" s="63" t="s">
        <v>323</v>
      </c>
      <c r="I79" s="69">
        <v>415</v>
      </c>
      <c r="J79" s="68">
        <v>9</v>
      </c>
      <c r="K79" s="63" t="s">
        <v>323</v>
      </c>
      <c r="L79" s="69">
        <v>19</v>
      </c>
    </row>
    <row r="80" spans="1:12">
      <c r="A80" s="68">
        <v>8</v>
      </c>
      <c r="B80" s="63" t="s">
        <v>1030</v>
      </c>
      <c r="C80" s="68">
        <v>14</v>
      </c>
      <c r="D80" s="68">
        <v>3</v>
      </c>
      <c r="E80" s="68">
        <v>0</v>
      </c>
      <c r="F80" s="68">
        <v>11</v>
      </c>
      <c r="G80" s="68">
        <v>305</v>
      </c>
      <c r="H80" s="63" t="s">
        <v>323</v>
      </c>
      <c r="I80" s="69">
        <v>411</v>
      </c>
      <c r="J80" s="68">
        <v>6</v>
      </c>
      <c r="K80" s="63" t="s">
        <v>323</v>
      </c>
      <c r="L80" s="69">
        <v>22</v>
      </c>
    </row>
    <row r="82" spans="1:12">
      <c r="A82" s="65" t="s">
        <v>708</v>
      </c>
    </row>
    <row r="83" spans="1:12">
      <c r="C83" s="66" t="s">
        <v>316</v>
      </c>
      <c r="D83" s="66" t="s">
        <v>317</v>
      </c>
      <c r="E83" s="66" t="s">
        <v>318</v>
      </c>
      <c r="F83" s="66" t="s">
        <v>319</v>
      </c>
      <c r="H83" s="67" t="s">
        <v>320</v>
      </c>
      <c r="K83" s="67" t="s">
        <v>321</v>
      </c>
    </row>
    <row r="84" spans="1:12">
      <c r="A84" s="68">
        <v>1</v>
      </c>
      <c r="B84" s="63" t="s">
        <v>1033</v>
      </c>
      <c r="C84" s="68">
        <v>10</v>
      </c>
      <c r="D84" s="68">
        <v>9</v>
      </c>
      <c r="E84" s="68">
        <v>0</v>
      </c>
      <c r="F84" s="68">
        <v>1</v>
      </c>
      <c r="G84" s="68">
        <v>279</v>
      </c>
      <c r="H84" s="63" t="s">
        <v>323</v>
      </c>
      <c r="I84" s="69">
        <v>216</v>
      </c>
      <c r="J84" s="68">
        <v>18</v>
      </c>
      <c r="K84" s="63" t="s">
        <v>323</v>
      </c>
      <c r="L84" s="69">
        <v>2</v>
      </c>
    </row>
    <row r="85" spans="1:12">
      <c r="A85" s="68">
        <v>2</v>
      </c>
      <c r="B85" s="63" t="s">
        <v>1060</v>
      </c>
      <c r="C85" s="68">
        <v>10</v>
      </c>
      <c r="D85" s="68">
        <v>8</v>
      </c>
      <c r="E85" s="68">
        <v>0</v>
      </c>
      <c r="F85" s="68">
        <v>2</v>
      </c>
      <c r="G85" s="68">
        <v>291</v>
      </c>
      <c r="H85" s="63" t="s">
        <v>323</v>
      </c>
      <c r="I85" s="69">
        <v>225</v>
      </c>
      <c r="J85" s="68">
        <v>16</v>
      </c>
      <c r="K85" s="63" t="s">
        <v>323</v>
      </c>
      <c r="L85" s="69">
        <v>4</v>
      </c>
    </row>
    <row r="86" spans="1:12">
      <c r="A86" s="68">
        <v>3</v>
      </c>
      <c r="B86" s="63" t="s">
        <v>1026</v>
      </c>
      <c r="C86" s="68">
        <v>10</v>
      </c>
      <c r="D86" s="68">
        <v>4</v>
      </c>
      <c r="E86" s="68">
        <v>1</v>
      </c>
      <c r="F86" s="68">
        <v>5</v>
      </c>
      <c r="G86" s="68">
        <v>249</v>
      </c>
      <c r="H86" s="63" t="s">
        <v>323</v>
      </c>
      <c r="I86" s="69">
        <v>221</v>
      </c>
      <c r="J86" s="68">
        <v>9</v>
      </c>
      <c r="K86" s="63" t="s">
        <v>323</v>
      </c>
      <c r="L86" s="69">
        <v>11</v>
      </c>
    </row>
    <row r="87" spans="1:12">
      <c r="A87" s="68">
        <v>4</v>
      </c>
      <c r="B87" s="63" t="s">
        <v>1036</v>
      </c>
      <c r="C87" s="68">
        <v>10</v>
      </c>
      <c r="D87" s="68">
        <v>4</v>
      </c>
      <c r="E87" s="68">
        <v>1</v>
      </c>
      <c r="F87" s="68">
        <v>5</v>
      </c>
      <c r="G87" s="68">
        <v>218</v>
      </c>
      <c r="H87" s="63" t="s">
        <v>323</v>
      </c>
      <c r="I87" s="69">
        <v>245</v>
      </c>
      <c r="J87" s="68">
        <v>9</v>
      </c>
      <c r="K87" s="63" t="s">
        <v>323</v>
      </c>
      <c r="L87" s="69">
        <v>11</v>
      </c>
    </row>
    <row r="88" spans="1:12">
      <c r="A88" s="68">
        <v>5</v>
      </c>
      <c r="B88" s="63" t="s">
        <v>1024</v>
      </c>
      <c r="C88" s="68">
        <v>10</v>
      </c>
      <c r="D88" s="68">
        <v>2</v>
      </c>
      <c r="E88" s="68">
        <v>2</v>
      </c>
      <c r="F88" s="68">
        <v>6</v>
      </c>
      <c r="G88" s="68">
        <v>255</v>
      </c>
      <c r="H88" s="63" t="s">
        <v>323</v>
      </c>
      <c r="I88" s="69">
        <v>284</v>
      </c>
      <c r="J88" s="68">
        <v>6</v>
      </c>
      <c r="K88" s="63" t="s">
        <v>323</v>
      </c>
      <c r="L88" s="69">
        <v>14</v>
      </c>
    </row>
    <row r="89" spans="1:12">
      <c r="A89" s="68">
        <v>6</v>
      </c>
      <c r="B89" s="63" t="s">
        <v>1039</v>
      </c>
      <c r="C89" s="68">
        <v>10</v>
      </c>
      <c r="D89" s="68">
        <v>1</v>
      </c>
      <c r="E89" s="68">
        <v>0</v>
      </c>
      <c r="F89" s="68">
        <v>9</v>
      </c>
      <c r="G89" s="68">
        <v>189</v>
      </c>
      <c r="H89" s="63" t="s">
        <v>323</v>
      </c>
      <c r="I89" s="69">
        <v>290</v>
      </c>
      <c r="J89" s="68">
        <v>2</v>
      </c>
      <c r="K89" s="63" t="s">
        <v>323</v>
      </c>
      <c r="L89" s="69">
        <v>18</v>
      </c>
    </row>
    <row r="91" spans="1:12">
      <c r="A91" s="65" t="s">
        <v>1061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357</v>
      </c>
      <c r="C93" s="68">
        <v>16</v>
      </c>
      <c r="D93" s="68">
        <v>16</v>
      </c>
      <c r="E93" s="68">
        <v>0</v>
      </c>
      <c r="F93" s="68">
        <v>0</v>
      </c>
      <c r="G93" s="68">
        <v>495</v>
      </c>
      <c r="H93" s="63" t="s">
        <v>323</v>
      </c>
      <c r="I93" s="69">
        <v>305</v>
      </c>
      <c r="J93" s="68">
        <v>32</v>
      </c>
      <c r="K93" s="63" t="s">
        <v>323</v>
      </c>
      <c r="L93" s="69">
        <v>0</v>
      </c>
    </row>
    <row r="94" spans="1:12">
      <c r="A94" s="68">
        <v>2</v>
      </c>
      <c r="B94" s="63" t="s">
        <v>1062</v>
      </c>
      <c r="C94" s="68">
        <v>16</v>
      </c>
      <c r="D94" s="68">
        <v>12</v>
      </c>
      <c r="E94" s="68">
        <v>1</v>
      </c>
      <c r="F94" s="68">
        <v>3</v>
      </c>
      <c r="G94" s="68">
        <v>534</v>
      </c>
      <c r="H94" s="63" t="s">
        <v>323</v>
      </c>
      <c r="I94" s="69">
        <v>454</v>
      </c>
      <c r="J94" s="68">
        <v>25</v>
      </c>
      <c r="K94" s="63" t="s">
        <v>323</v>
      </c>
      <c r="L94" s="69">
        <v>7</v>
      </c>
    </row>
    <row r="95" spans="1:12">
      <c r="A95" s="68">
        <v>3</v>
      </c>
      <c r="B95" s="63" t="s">
        <v>352</v>
      </c>
      <c r="C95" s="68">
        <v>16</v>
      </c>
      <c r="D95" s="68">
        <v>10</v>
      </c>
      <c r="E95" s="68">
        <v>1</v>
      </c>
      <c r="F95" s="68">
        <v>5</v>
      </c>
      <c r="G95" s="68">
        <v>516</v>
      </c>
      <c r="H95" s="63" t="s">
        <v>323</v>
      </c>
      <c r="I95" s="69">
        <v>397</v>
      </c>
      <c r="J95" s="68">
        <v>21</v>
      </c>
      <c r="K95" s="63" t="s">
        <v>323</v>
      </c>
      <c r="L95" s="69">
        <v>11</v>
      </c>
    </row>
    <row r="96" spans="1:12">
      <c r="A96" s="68">
        <v>4</v>
      </c>
      <c r="B96" s="63" t="s">
        <v>325</v>
      </c>
      <c r="C96" s="68">
        <v>16</v>
      </c>
      <c r="D96" s="68">
        <v>9</v>
      </c>
      <c r="E96" s="68">
        <v>0</v>
      </c>
      <c r="F96" s="68">
        <v>7</v>
      </c>
      <c r="G96" s="68">
        <v>548</v>
      </c>
      <c r="H96" s="63" t="s">
        <v>323</v>
      </c>
      <c r="I96" s="69">
        <v>525</v>
      </c>
      <c r="J96" s="68">
        <v>18</v>
      </c>
      <c r="K96" s="63" t="s">
        <v>323</v>
      </c>
      <c r="L96" s="69">
        <v>14</v>
      </c>
    </row>
    <row r="97" spans="1:12">
      <c r="A97" s="68">
        <v>5</v>
      </c>
      <c r="B97" s="63" t="s">
        <v>347</v>
      </c>
      <c r="C97" s="68">
        <v>16</v>
      </c>
      <c r="D97" s="68">
        <v>8</v>
      </c>
      <c r="E97" s="68">
        <v>1</v>
      </c>
      <c r="F97" s="68">
        <v>7</v>
      </c>
      <c r="G97" s="68">
        <v>450</v>
      </c>
      <c r="H97" s="63" t="s">
        <v>323</v>
      </c>
      <c r="I97" s="69">
        <v>425</v>
      </c>
      <c r="J97" s="68">
        <v>17</v>
      </c>
      <c r="K97" s="63" t="s">
        <v>323</v>
      </c>
      <c r="L97" s="69">
        <v>15</v>
      </c>
    </row>
    <row r="98" spans="1:12">
      <c r="A98" s="68">
        <v>6</v>
      </c>
      <c r="B98" s="63" t="s">
        <v>415</v>
      </c>
      <c r="C98" s="68">
        <v>16</v>
      </c>
      <c r="D98" s="68">
        <v>5</v>
      </c>
      <c r="E98" s="68">
        <v>1</v>
      </c>
      <c r="F98" s="68">
        <v>10</v>
      </c>
      <c r="G98" s="68">
        <v>472</v>
      </c>
      <c r="H98" s="63" t="s">
        <v>323</v>
      </c>
      <c r="I98" s="69">
        <v>496</v>
      </c>
      <c r="J98" s="68">
        <v>11</v>
      </c>
      <c r="K98" s="63" t="s">
        <v>323</v>
      </c>
      <c r="L98" s="69">
        <v>21</v>
      </c>
    </row>
    <row r="99" spans="1:12">
      <c r="A99" s="68">
        <v>7</v>
      </c>
      <c r="B99" s="63" t="s">
        <v>1026</v>
      </c>
      <c r="C99" s="68">
        <v>16</v>
      </c>
      <c r="D99" s="68">
        <v>5</v>
      </c>
      <c r="E99" s="68">
        <v>0</v>
      </c>
      <c r="F99" s="68">
        <v>11</v>
      </c>
      <c r="G99" s="68">
        <v>441</v>
      </c>
      <c r="H99" s="63" t="s">
        <v>323</v>
      </c>
      <c r="I99" s="69">
        <v>551</v>
      </c>
      <c r="J99" s="68">
        <v>10</v>
      </c>
      <c r="K99" s="63" t="s">
        <v>323</v>
      </c>
      <c r="L99" s="69">
        <v>22</v>
      </c>
    </row>
    <row r="100" spans="1:12">
      <c r="A100" s="68">
        <v>8</v>
      </c>
      <c r="B100" s="63" t="s">
        <v>1028</v>
      </c>
      <c r="C100" s="68">
        <v>16</v>
      </c>
      <c r="D100" s="68">
        <v>3</v>
      </c>
      <c r="E100" s="68">
        <v>0</v>
      </c>
      <c r="F100" s="68">
        <v>13</v>
      </c>
      <c r="G100" s="68">
        <v>386</v>
      </c>
      <c r="H100" s="63" t="s">
        <v>323</v>
      </c>
      <c r="I100" s="69">
        <v>560</v>
      </c>
      <c r="J100" s="68">
        <v>6</v>
      </c>
      <c r="K100" s="63" t="s">
        <v>323</v>
      </c>
      <c r="L100" s="69">
        <v>26</v>
      </c>
    </row>
    <row r="101" spans="1:12">
      <c r="A101" s="68">
        <v>9</v>
      </c>
      <c r="B101" s="63" t="s">
        <v>335</v>
      </c>
      <c r="C101" s="68">
        <v>16</v>
      </c>
      <c r="D101" s="68">
        <v>2</v>
      </c>
      <c r="E101" s="68">
        <v>0</v>
      </c>
      <c r="F101" s="68">
        <v>14</v>
      </c>
      <c r="G101" s="68">
        <v>459</v>
      </c>
      <c r="H101" s="63" t="s">
        <v>323</v>
      </c>
      <c r="I101" s="69">
        <v>588</v>
      </c>
      <c r="J101" s="68">
        <v>4</v>
      </c>
      <c r="K101" s="63" t="s">
        <v>323</v>
      </c>
      <c r="L101" s="69">
        <v>28</v>
      </c>
    </row>
    <row r="103" spans="1:12">
      <c r="A103" s="65" t="s">
        <v>611</v>
      </c>
    </row>
    <row r="104" spans="1:12">
      <c r="C104" s="66" t="s">
        <v>316</v>
      </c>
      <c r="D104" s="66" t="s">
        <v>317</v>
      </c>
      <c r="E104" s="66" t="s">
        <v>318</v>
      </c>
      <c r="F104" s="66" t="s">
        <v>319</v>
      </c>
      <c r="H104" s="67" t="s">
        <v>320</v>
      </c>
      <c r="K104" s="67" t="s">
        <v>321</v>
      </c>
    </row>
    <row r="105" spans="1:12">
      <c r="A105" s="68">
        <v>1</v>
      </c>
      <c r="B105" s="63" t="s">
        <v>418</v>
      </c>
      <c r="C105" s="68">
        <v>18</v>
      </c>
      <c r="D105" s="68">
        <v>14</v>
      </c>
      <c r="E105" s="68">
        <v>2</v>
      </c>
      <c r="F105" s="68">
        <v>2</v>
      </c>
      <c r="G105" s="68">
        <v>512</v>
      </c>
      <c r="H105" s="63" t="s">
        <v>323</v>
      </c>
      <c r="I105" s="69">
        <v>405</v>
      </c>
      <c r="J105" s="68">
        <v>30</v>
      </c>
      <c r="K105" s="63" t="s">
        <v>323</v>
      </c>
      <c r="L105" s="69">
        <v>6</v>
      </c>
    </row>
    <row r="106" spans="1:12">
      <c r="A106" s="68">
        <v>2</v>
      </c>
      <c r="B106" s="63" t="s">
        <v>325</v>
      </c>
      <c r="C106" s="68">
        <v>18</v>
      </c>
      <c r="D106" s="68">
        <v>14</v>
      </c>
      <c r="E106" s="68">
        <v>1</v>
      </c>
      <c r="F106" s="68">
        <v>3</v>
      </c>
      <c r="G106" s="68">
        <v>461</v>
      </c>
      <c r="H106" s="63" t="s">
        <v>323</v>
      </c>
      <c r="I106" s="69">
        <v>390</v>
      </c>
      <c r="J106" s="68">
        <v>29</v>
      </c>
      <c r="K106" s="63" t="s">
        <v>323</v>
      </c>
      <c r="L106" s="69">
        <v>7</v>
      </c>
    </row>
    <row r="107" spans="1:12">
      <c r="A107" s="68">
        <v>3</v>
      </c>
      <c r="B107" s="63" t="s">
        <v>1023</v>
      </c>
      <c r="C107" s="68">
        <v>18</v>
      </c>
      <c r="D107" s="68">
        <v>14</v>
      </c>
      <c r="E107" s="68">
        <v>0</v>
      </c>
      <c r="F107" s="68">
        <v>4</v>
      </c>
      <c r="G107" s="68">
        <v>574</v>
      </c>
      <c r="H107" s="63" t="s">
        <v>323</v>
      </c>
      <c r="I107" s="69">
        <v>417</v>
      </c>
      <c r="J107" s="68">
        <v>28</v>
      </c>
      <c r="K107" s="63" t="s">
        <v>323</v>
      </c>
      <c r="L107" s="69">
        <v>8</v>
      </c>
    </row>
    <row r="108" spans="1:12">
      <c r="A108" s="68">
        <v>4</v>
      </c>
      <c r="B108" s="63" t="s">
        <v>365</v>
      </c>
      <c r="C108" s="68">
        <v>18</v>
      </c>
      <c r="D108" s="68">
        <v>10</v>
      </c>
      <c r="E108" s="68">
        <v>1</v>
      </c>
      <c r="F108" s="68">
        <v>7</v>
      </c>
      <c r="G108" s="68">
        <v>475</v>
      </c>
      <c r="H108" s="63" t="s">
        <v>323</v>
      </c>
      <c r="I108" s="69">
        <v>462</v>
      </c>
      <c r="J108" s="68">
        <v>21</v>
      </c>
      <c r="K108" s="63" t="s">
        <v>323</v>
      </c>
      <c r="L108" s="69">
        <v>15</v>
      </c>
    </row>
    <row r="109" spans="1:12">
      <c r="A109" s="68">
        <v>5</v>
      </c>
      <c r="B109" s="63" t="s">
        <v>415</v>
      </c>
      <c r="C109" s="68">
        <v>18</v>
      </c>
      <c r="D109" s="68">
        <v>8</v>
      </c>
      <c r="E109" s="68">
        <v>2</v>
      </c>
      <c r="F109" s="68">
        <v>8</v>
      </c>
      <c r="G109" s="68">
        <v>535</v>
      </c>
      <c r="H109" s="63" t="s">
        <v>323</v>
      </c>
      <c r="I109" s="69">
        <v>492</v>
      </c>
      <c r="J109" s="68">
        <v>18</v>
      </c>
      <c r="K109" s="63" t="s">
        <v>323</v>
      </c>
      <c r="L109" s="69">
        <v>18</v>
      </c>
    </row>
    <row r="110" spans="1:12">
      <c r="A110" s="68">
        <v>6</v>
      </c>
      <c r="B110" s="63" t="s">
        <v>340</v>
      </c>
      <c r="C110" s="68">
        <v>18</v>
      </c>
      <c r="D110" s="68">
        <v>6</v>
      </c>
      <c r="E110" s="68">
        <v>3</v>
      </c>
      <c r="F110" s="68">
        <v>9</v>
      </c>
      <c r="G110" s="68">
        <v>466</v>
      </c>
      <c r="H110" s="63" t="s">
        <v>323</v>
      </c>
      <c r="I110" s="69">
        <v>476</v>
      </c>
      <c r="J110" s="68">
        <v>15</v>
      </c>
      <c r="K110" s="63" t="s">
        <v>323</v>
      </c>
      <c r="L110" s="69">
        <v>21</v>
      </c>
    </row>
    <row r="111" spans="1:12">
      <c r="A111" s="68">
        <v>7</v>
      </c>
      <c r="B111" s="63" t="s">
        <v>362</v>
      </c>
      <c r="C111" s="68">
        <v>18</v>
      </c>
      <c r="D111" s="68">
        <v>5</v>
      </c>
      <c r="E111" s="68">
        <v>4</v>
      </c>
      <c r="F111" s="68">
        <v>9</v>
      </c>
      <c r="G111" s="68">
        <v>434</v>
      </c>
      <c r="H111" s="63" t="s">
        <v>323</v>
      </c>
      <c r="I111" s="69">
        <v>466</v>
      </c>
      <c r="J111" s="68">
        <v>14</v>
      </c>
      <c r="K111" s="63" t="s">
        <v>323</v>
      </c>
      <c r="L111" s="69">
        <v>22</v>
      </c>
    </row>
    <row r="112" spans="1:12">
      <c r="A112" s="68">
        <v>8</v>
      </c>
      <c r="B112" s="63" t="s">
        <v>357</v>
      </c>
      <c r="C112" s="68">
        <v>18</v>
      </c>
      <c r="D112" s="68">
        <v>6</v>
      </c>
      <c r="E112" s="68">
        <v>1</v>
      </c>
      <c r="F112" s="68">
        <v>11</v>
      </c>
      <c r="G112" s="68">
        <v>456</v>
      </c>
      <c r="H112" s="63" t="s">
        <v>323</v>
      </c>
      <c r="I112" s="69">
        <v>524</v>
      </c>
      <c r="J112" s="68">
        <v>13</v>
      </c>
      <c r="K112" s="63" t="s">
        <v>323</v>
      </c>
      <c r="L112" s="69">
        <v>23</v>
      </c>
    </row>
    <row r="113" spans="1:12">
      <c r="A113" s="68">
        <v>9</v>
      </c>
      <c r="B113" s="63" t="s">
        <v>1026</v>
      </c>
      <c r="C113" s="68">
        <v>18</v>
      </c>
      <c r="D113" s="68">
        <v>3</v>
      </c>
      <c r="E113" s="68">
        <v>4</v>
      </c>
      <c r="F113" s="68">
        <v>11</v>
      </c>
      <c r="G113" s="68">
        <v>411</v>
      </c>
      <c r="H113" s="63" t="s">
        <v>323</v>
      </c>
      <c r="I113" s="69">
        <v>459</v>
      </c>
      <c r="J113" s="68">
        <v>10</v>
      </c>
      <c r="K113" s="63" t="s">
        <v>323</v>
      </c>
      <c r="L113" s="69">
        <v>26</v>
      </c>
    </row>
    <row r="114" spans="1:12">
      <c r="A114" s="68">
        <v>10</v>
      </c>
      <c r="B114" s="63" t="s">
        <v>1035</v>
      </c>
      <c r="C114" s="68">
        <v>18</v>
      </c>
      <c r="D114" s="68">
        <v>1</v>
      </c>
      <c r="E114" s="68">
        <v>0</v>
      </c>
      <c r="F114" s="68">
        <v>17</v>
      </c>
      <c r="G114" s="68">
        <v>340</v>
      </c>
      <c r="H114" s="63" t="s">
        <v>323</v>
      </c>
      <c r="I114" s="69">
        <v>573</v>
      </c>
      <c r="J114" s="68">
        <v>2</v>
      </c>
      <c r="K114" s="63" t="s">
        <v>323</v>
      </c>
      <c r="L114" s="69">
        <v>34</v>
      </c>
    </row>
    <row r="116" spans="1:12">
      <c r="A116" s="65" t="s">
        <v>613</v>
      </c>
    </row>
    <row r="117" spans="1:12">
      <c r="C117" s="66" t="s">
        <v>316</v>
      </c>
      <c r="D117" s="66" t="s">
        <v>317</v>
      </c>
      <c r="E117" s="66" t="s">
        <v>318</v>
      </c>
      <c r="F117" s="66" t="s">
        <v>319</v>
      </c>
      <c r="H117" s="67" t="s">
        <v>320</v>
      </c>
      <c r="K117" s="67" t="s">
        <v>321</v>
      </c>
    </row>
    <row r="118" spans="1:12">
      <c r="A118" s="68">
        <v>1</v>
      </c>
      <c r="B118" s="63" t="s">
        <v>335</v>
      </c>
      <c r="C118" s="68">
        <v>12</v>
      </c>
      <c r="D118" s="68">
        <v>10</v>
      </c>
      <c r="E118" s="68">
        <v>1</v>
      </c>
      <c r="F118" s="68">
        <v>1</v>
      </c>
      <c r="G118" s="68">
        <v>379</v>
      </c>
      <c r="H118" s="63" t="s">
        <v>323</v>
      </c>
      <c r="I118" s="69">
        <v>208</v>
      </c>
      <c r="J118" s="68">
        <v>21</v>
      </c>
      <c r="K118" s="63" t="s">
        <v>323</v>
      </c>
      <c r="L118" s="69">
        <v>3</v>
      </c>
    </row>
    <row r="119" spans="1:12">
      <c r="A119" s="68">
        <v>2</v>
      </c>
      <c r="B119" s="63" t="s">
        <v>1062</v>
      </c>
      <c r="C119" s="68">
        <v>12</v>
      </c>
      <c r="D119" s="68">
        <v>10</v>
      </c>
      <c r="E119" s="68">
        <v>0</v>
      </c>
      <c r="F119" s="68">
        <v>2</v>
      </c>
      <c r="G119" s="68">
        <v>393</v>
      </c>
      <c r="H119" s="63" t="s">
        <v>323</v>
      </c>
      <c r="I119" s="69">
        <v>260</v>
      </c>
      <c r="J119" s="68">
        <v>20</v>
      </c>
      <c r="K119" s="63" t="s">
        <v>323</v>
      </c>
      <c r="L119" s="69">
        <v>4</v>
      </c>
    </row>
    <row r="120" spans="1:12">
      <c r="A120" s="68">
        <v>3</v>
      </c>
      <c r="B120" s="63" t="s">
        <v>1028</v>
      </c>
      <c r="C120" s="68">
        <v>12</v>
      </c>
      <c r="D120" s="68">
        <v>9</v>
      </c>
      <c r="E120" s="68">
        <v>1</v>
      </c>
      <c r="F120" s="68">
        <v>2</v>
      </c>
      <c r="G120" s="68">
        <v>426</v>
      </c>
      <c r="H120" s="63" t="s">
        <v>323</v>
      </c>
      <c r="I120" s="69">
        <v>233</v>
      </c>
      <c r="J120" s="68">
        <v>19</v>
      </c>
      <c r="K120" s="63" t="s">
        <v>323</v>
      </c>
      <c r="L120" s="69">
        <v>5</v>
      </c>
    </row>
    <row r="121" spans="1:12">
      <c r="A121" s="68">
        <v>4</v>
      </c>
      <c r="B121" s="63" t="s">
        <v>1041</v>
      </c>
      <c r="C121" s="68">
        <v>12</v>
      </c>
      <c r="D121" s="68">
        <v>6</v>
      </c>
      <c r="E121" s="68">
        <v>0</v>
      </c>
      <c r="F121" s="68">
        <v>6</v>
      </c>
      <c r="G121" s="68">
        <v>313</v>
      </c>
      <c r="H121" s="63" t="s">
        <v>323</v>
      </c>
      <c r="I121" s="69">
        <v>293</v>
      </c>
      <c r="J121" s="68">
        <v>12</v>
      </c>
      <c r="K121" s="63" t="s">
        <v>323</v>
      </c>
      <c r="L121" s="69">
        <v>12</v>
      </c>
    </row>
    <row r="122" spans="1:12">
      <c r="A122" s="68">
        <v>5</v>
      </c>
      <c r="B122" s="63" t="s">
        <v>1038</v>
      </c>
      <c r="C122" s="68">
        <v>12</v>
      </c>
      <c r="D122" s="68">
        <v>4</v>
      </c>
      <c r="E122" s="68">
        <v>0</v>
      </c>
      <c r="F122" s="68">
        <v>8</v>
      </c>
      <c r="G122" s="68">
        <v>281</v>
      </c>
      <c r="H122" s="63" t="s">
        <v>323</v>
      </c>
      <c r="I122" s="69">
        <v>314</v>
      </c>
      <c r="J122" s="68">
        <v>8</v>
      </c>
      <c r="K122" s="63" t="s">
        <v>323</v>
      </c>
      <c r="L122" s="69">
        <v>16</v>
      </c>
    </row>
    <row r="123" spans="1:12">
      <c r="A123" s="68">
        <v>6</v>
      </c>
      <c r="B123" s="63" t="s">
        <v>389</v>
      </c>
      <c r="C123" s="68">
        <v>12</v>
      </c>
      <c r="D123" s="68">
        <v>2</v>
      </c>
      <c r="E123" s="68">
        <v>0</v>
      </c>
      <c r="F123" s="68">
        <v>10</v>
      </c>
      <c r="G123" s="68">
        <v>263</v>
      </c>
      <c r="H123" s="63" t="s">
        <v>323</v>
      </c>
      <c r="I123" s="69">
        <v>326</v>
      </c>
      <c r="J123" s="68">
        <v>4</v>
      </c>
      <c r="K123" s="63" t="s">
        <v>323</v>
      </c>
      <c r="L123" s="69">
        <v>20</v>
      </c>
    </row>
    <row r="124" spans="1:12">
      <c r="A124" s="68">
        <v>7</v>
      </c>
      <c r="B124" s="63" t="s">
        <v>1030</v>
      </c>
      <c r="C124" s="68">
        <v>12</v>
      </c>
      <c r="D124" s="68">
        <v>0</v>
      </c>
      <c r="E124" s="68">
        <v>0</v>
      </c>
      <c r="F124" s="68">
        <v>12</v>
      </c>
      <c r="G124" s="68">
        <v>102</v>
      </c>
      <c r="H124" s="63" t="s">
        <v>323</v>
      </c>
      <c r="I124" s="69">
        <v>523</v>
      </c>
      <c r="J124" s="68">
        <v>0</v>
      </c>
      <c r="K124" s="63" t="s">
        <v>323</v>
      </c>
      <c r="L124" s="69">
        <v>24</v>
      </c>
    </row>
    <row r="125" spans="1:12">
      <c r="A125" s="68">
        <v>8</v>
      </c>
      <c r="B125" s="63" t="s">
        <v>1043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3" t="s">
        <v>323</v>
      </c>
      <c r="I125" s="69">
        <v>0</v>
      </c>
      <c r="J125" s="68">
        <v>0</v>
      </c>
      <c r="K125" s="63" t="s">
        <v>323</v>
      </c>
      <c r="L125" s="69">
        <v>0</v>
      </c>
    </row>
    <row r="127" spans="1:12">
      <c r="A127" s="65" t="s">
        <v>615</v>
      </c>
    </row>
    <row r="128" spans="1:12">
      <c r="C128" s="66" t="s">
        <v>316</v>
      </c>
      <c r="D128" s="66" t="s">
        <v>317</v>
      </c>
      <c r="E128" s="66" t="s">
        <v>318</v>
      </c>
      <c r="F128" s="66" t="s">
        <v>319</v>
      </c>
      <c r="H128" s="67" t="s">
        <v>320</v>
      </c>
      <c r="K128" s="67" t="s">
        <v>321</v>
      </c>
    </row>
    <row r="129" spans="1:12">
      <c r="A129" s="68">
        <v>1</v>
      </c>
      <c r="B129" s="63" t="s">
        <v>357</v>
      </c>
      <c r="C129" s="68">
        <v>14</v>
      </c>
      <c r="D129" s="68">
        <v>11</v>
      </c>
      <c r="E129" s="68">
        <v>1</v>
      </c>
      <c r="F129" s="68">
        <v>2</v>
      </c>
      <c r="G129" s="68">
        <v>451</v>
      </c>
      <c r="H129" s="63" t="s">
        <v>323</v>
      </c>
      <c r="I129" s="69">
        <v>369</v>
      </c>
      <c r="J129" s="68">
        <v>23</v>
      </c>
      <c r="K129" s="63" t="s">
        <v>323</v>
      </c>
      <c r="L129" s="69">
        <v>5</v>
      </c>
    </row>
    <row r="130" spans="1:12">
      <c r="A130" s="68">
        <v>2</v>
      </c>
      <c r="B130" s="63" t="s">
        <v>347</v>
      </c>
      <c r="C130" s="68">
        <v>14</v>
      </c>
      <c r="D130" s="68">
        <v>11</v>
      </c>
      <c r="E130" s="68">
        <v>0</v>
      </c>
      <c r="F130" s="68">
        <v>3</v>
      </c>
      <c r="G130" s="68">
        <v>436</v>
      </c>
      <c r="H130" s="63" t="s">
        <v>323</v>
      </c>
      <c r="I130" s="69">
        <v>317</v>
      </c>
      <c r="J130" s="68">
        <v>22</v>
      </c>
      <c r="K130" s="63" t="s">
        <v>323</v>
      </c>
      <c r="L130" s="69">
        <v>6</v>
      </c>
    </row>
    <row r="131" spans="1:12">
      <c r="A131" s="68">
        <v>3</v>
      </c>
      <c r="B131" s="63" t="s">
        <v>335</v>
      </c>
      <c r="C131" s="68">
        <v>14</v>
      </c>
      <c r="D131" s="68">
        <v>9</v>
      </c>
      <c r="E131" s="68">
        <v>1</v>
      </c>
      <c r="F131" s="68">
        <v>4</v>
      </c>
      <c r="G131" s="68">
        <v>414</v>
      </c>
      <c r="H131" s="63" t="s">
        <v>323</v>
      </c>
      <c r="I131" s="69">
        <v>352</v>
      </c>
      <c r="J131" s="68">
        <v>19</v>
      </c>
      <c r="K131" s="63" t="s">
        <v>323</v>
      </c>
      <c r="L131" s="69">
        <v>9</v>
      </c>
    </row>
    <row r="132" spans="1:12">
      <c r="A132" s="68">
        <v>4</v>
      </c>
      <c r="B132" s="63" t="s">
        <v>340</v>
      </c>
      <c r="C132" s="68">
        <v>14</v>
      </c>
      <c r="D132" s="68">
        <v>7</v>
      </c>
      <c r="E132" s="68">
        <v>1</v>
      </c>
      <c r="F132" s="68">
        <v>6</v>
      </c>
      <c r="G132" s="68">
        <v>376</v>
      </c>
      <c r="H132" s="63" t="s">
        <v>323</v>
      </c>
      <c r="I132" s="69">
        <v>381</v>
      </c>
      <c r="J132" s="68">
        <v>15</v>
      </c>
      <c r="K132" s="63" t="s">
        <v>323</v>
      </c>
      <c r="L132" s="69">
        <v>13</v>
      </c>
    </row>
    <row r="133" spans="1:12">
      <c r="A133" s="68">
        <v>5</v>
      </c>
      <c r="B133" s="63" t="s">
        <v>1062</v>
      </c>
      <c r="C133" s="68">
        <v>14</v>
      </c>
      <c r="D133" s="68">
        <v>7</v>
      </c>
      <c r="E133" s="68">
        <v>0</v>
      </c>
      <c r="F133" s="68">
        <v>7</v>
      </c>
      <c r="G133" s="68">
        <v>389</v>
      </c>
      <c r="H133" s="63" t="s">
        <v>323</v>
      </c>
      <c r="I133" s="69">
        <v>377</v>
      </c>
      <c r="J133" s="68">
        <v>14</v>
      </c>
      <c r="K133" s="63" t="s">
        <v>323</v>
      </c>
      <c r="L133" s="69">
        <v>14</v>
      </c>
    </row>
    <row r="134" spans="1:12">
      <c r="A134" s="68">
        <v>6</v>
      </c>
      <c r="B134" s="63" t="s">
        <v>325</v>
      </c>
      <c r="C134" s="68">
        <v>14</v>
      </c>
      <c r="D134" s="68">
        <v>5</v>
      </c>
      <c r="E134" s="68">
        <v>0</v>
      </c>
      <c r="F134" s="68">
        <v>9</v>
      </c>
      <c r="G134" s="68">
        <v>410</v>
      </c>
      <c r="H134" s="63" t="s">
        <v>323</v>
      </c>
      <c r="I134" s="69">
        <v>425</v>
      </c>
      <c r="J134" s="68">
        <v>10</v>
      </c>
      <c r="K134" s="63" t="s">
        <v>323</v>
      </c>
      <c r="L134" s="69">
        <v>18</v>
      </c>
    </row>
    <row r="135" spans="1:12">
      <c r="A135" s="68">
        <v>7</v>
      </c>
      <c r="B135" s="63" t="s">
        <v>1041</v>
      </c>
      <c r="C135" s="68">
        <v>14</v>
      </c>
      <c r="D135" s="68">
        <v>4</v>
      </c>
      <c r="E135" s="68">
        <v>1</v>
      </c>
      <c r="F135" s="68">
        <v>9</v>
      </c>
      <c r="G135" s="68">
        <v>339</v>
      </c>
      <c r="H135" s="63" t="s">
        <v>323</v>
      </c>
      <c r="I135" s="69">
        <v>416</v>
      </c>
      <c r="J135" s="68">
        <v>9</v>
      </c>
      <c r="K135" s="63" t="s">
        <v>323</v>
      </c>
      <c r="L135" s="69">
        <v>19</v>
      </c>
    </row>
    <row r="136" spans="1:12">
      <c r="A136" s="68">
        <v>8</v>
      </c>
      <c r="B136" s="63" t="s">
        <v>415</v>
      </c>
      <c r="C136" s="68">
        <v>14</v>
      </c>
      <c r="D136" s="68">
        <v>0</v>
      </c>
      <c r="E136" s="68">
        <v>0</v>
      </c>
      <c r="F136" s="68">
        <v>14</v>
      </c>
      <c r="G136" s="68">
        <v>291</v>
      </c>
      <c r="H136" s="63" t="s">
        <v>323</v>
      </c>
      <c r="I136" s="69">
        <v>469</v>
      </c>
      <c r="J136" s="68">
        <v>0</v>
      </c>
      <c r="K136" s="63" t="s">
        <v>323</v>
      </c>
      <c r="L136" s="69">
        <v>28</v>
      </c>
    </row>
    <row r="138" spans="1:12">
      <c r="A138" s="65" t="s">
        <v>616</v>
      </c>
    </row>
    <row r="139" spans="1:12">
      <c r="C139" s="66" t="s">
        <v>316</v>
      </c>
      <c r="D139" s="66" t="s">
        <v>317</v>
      </c>
      <c r="E139" s="66" t="s">
        <v>318</v>
      </c>
      <c r="F139" s="66" t="s">
        <v>319</v>
      </c>
      <c r="H139" s="67" t="s">
        <v>320</v>
      </c>
      <c r="K139" s="67" t="s">
        <v>321</v>
      </c>
    </row>
    <row r="140" spans="1:12">
      <c r="A140" s="68">
        <v>1</v>
      </c>
      <c r="B140" s="63" t="s">
        <v>362</v>
      </c>
      <c r="C140" s="68">
        <v>16</v>
      </c>
      <c r="D140" s="68">
        <v>16</v>
      </c>
      <c r="E140" s="68">
        <v>0</v>
      </c>
      <c r="F140" s="68">
        <v>0</v>
      </c>
      <c r="G140" s="68">
        <v>586</v>
      </c>
      <c r="H140" s="63" t="s">
        <v>323</v>
      </c>
      <c r="I140" s="69">
        <v>411</v>
      </c>
      <c r="J140" s="68">
        <v>32</v>
      </c>
      <c r="K140" s="63" t="s">
        <v>323</v>
      </c>
      <c r="L140" s="69">
        <v>0</v>
      </c>
    </row>
    <row r="141" spans="1:12">
      <c r="A141" s="68">
        <v>2</v>
      </c>
      <c r="B141" s="63" t="s">
        <v>1063</v>
      </c>
      <c r="C141" s="68">
        <v>16</v>
      </c>
      <c r="D141" s="68">
        <v>10</v>
      </c>
      <c r="E141" s="68">
        <v>1</v>
      </c>
      <c r="F141" s="68">
        <v>5</v>
      </c>
      <c r="G141" s="68">
        <v>426</v>
      </c>
      <c r="H141" s="63" t="s">
        <v>323</v>
      </c>
      <c r="I141" s="69">
        <v>390</v>
      </c>
      <c r="J141" s="68">
        <v>21</v>
      </c>
      <c r="K141" s="63" t="s">
        <v>323</v>
      </c>
      <c r="L141" s="69">
        <v>11</v>
      </c>
    </row>
    <row r="142" spans="1:12">
      <c r="A142" s="68">
        <v>3</v>
      </c>
      <c r="B142" s="63" t="s">
        <v>1034</v>
      </c>
      <c r="C142" s="68">
        <v>16</v>
      </c>
      <c r="D142" s="68">
        <v>10</v>
      </c>
      <c r="E142" s="68">
        <v>0</v>
      </c>
      <c r="F142" s="68">
        <v>6</v>
      </c>
      <c r="G142" s="68">
        <v>514</v>
      </c>
      <c r="H142" s="63" t="s">
        <v>323</v>
      </c>
      <c r="I142" s="69">
        <v>443</v>
      </c>
      <c r="J142" s="68">
        <v>20</v>
      </c>
      <c r="K142" s="63" t="s">
        <v>323</v>
      </c>
      <c r="L142" s="69">
        <v>12</v>
      </c>
    </row>
    <row r="143" spans="1:12">
      <c r="A143" s="68">
        <v>4</v>
      </c>
      <c r="B143" s="63" t="s">
        <v>365</v>
      </c>
      <c r="C143" s="68">
        <v>16</v>
      </c>
      <c r="D143" s="68">
        <v>10</v>
      </c>
      <c r="E143" s="68">
        <v>0</v>
      </c>
      <c r="F143" s="68">
        <v>6</v>
      </c>
      <c r="G143" s="68">
        <v>488</v>
      </c>
      <c r="H143" s="63" t="s">
        <v>323</v>
      </c>
      <c r="I143" s="69">
        <v>453</v>
      </c>
      <c r="J143" s="68">
        <v>20</v>
      </c>
      <c r="K143" s="63" t="s">
        <v>323</v>
      </c>
      <c r="L143" s="69">
        <v>12</v>
      </c>
    </row>
    <row r="144" spans="1:12">
      <c r="A144" s="68">
        <v>5</v>
      </c>
      <c r="B144" s="63" t="s">
        <v>390</v>
      </c>
      <c r="C144" s="68">
        <v>16</v>
      </c>
      <c r="D144" s="68">
        <v>8</v>
      </c>
      <c r="E144" s="68">
        <v>0</v>
      </c>
      <c r="F144" s="68">
        <v>8</v>
      </c>
      <c r="G144" s="68">
        <v>418</v>
      </c>
      <c r="H144" s="63" t="s">
        <v>323</v>
      </c>
      <c r="I144" s="69">
        <v>393</v>
      </c>
      <c r="J144" s="68">
        <v>16</v>
      </c>
      <c r="K144" s="63" t="s">
        <v>323</v>
      </c>
      <c r="L144" s="69">
        <v>16</v>
      </c>
    </row>
    <row r="145" spans="1:12">
      <c r="A145" s="68">
        <v>6</v>
      </c>
      <c r="B145" s="63" t="s">
        <v>1023</v>
      </c>
      <c r="C145" s="68">
        <v>16</v>
      </c>
      <c r="D145" s="68">
        <v>7</v>
      </c>
      <c r="E145" s="68">
        <v>1</v>
      </c>
      <c r="F145" s="68">
        <v>8</v>
      </c>
      <c r="G145" s="68">
        <v>432</v>
      </c>
      <c r="H145" s="63" t="s">
        <v>323</v>
      </c>
      <c r="I145" s="69">
        <v>469</v>
      </c>
      <c r="J145" s="68">
        <v>15</v>
      </c>
      <c r="K145" s="63" t="s">
        <v>323</v>
      </c>
      <c r="L145" s="69">
        <v>17</v>
      </c>
    </row>
    <row r="146" spans="1:12">
      <c r="A146" s="68">
        <v>7</v>
      </c>
      <c r="B146" s="63" t="s">
        <v>352</v>
      </c>
      <c r="C146" s="68">
        <v>16</v>
      </c>
      <c r="D146" s="68">
        <v>7</v>
      </c>
      <c r="E146" s="68">
        <v>0</v>
      </c>
      <c r="F146" s="68">
        <v>9</v>
      </c>
      <c r="G146" s="68">
        <v>450</v>
      </c>
      <c r="H146" s="63" t="s">
        <v>323</v>
      </c>
      <c r="I146" s="69">
        <v>471</v>
      </c>
      <c r="J146" s="68">
        <v>14</v>
      </c>
      <c r="K146" s="63" t="s">
        <v>323</v>
      </c>
      <c r="L146" s="69">
        <v>18</v>
      </c>
    </row>
    <row r="147" spans="1:12">
      <c r="A147" s="68">
        <v>8</v>
      </c>
      <c r="B147" s="63" t="s">
        <v>1026</v>
      </c>
      <c r="C147" s="68">
        <v>16</v>
      </c>
      <c r="D147" s="68">
        <v>3</v>
      </c>
      <c r="E147" s="68">
        <v>0</v>
      </c>
      <c r="F147" s="68">
        <v>13</v>
      </c>
      <c r="G147" s="68">
        <v>417</v>
      </c>
      <c r="H147" s="63" t="s">
        <v>323</v>
      </c>
      <c r="I147" s="69">
        <v>533</v>
      </c>
      <c r="J147" s="68">
        <v>6</v>
      </c>
      <c r="K147" s="63" t="s">
        <v>323</v>
      </c>
      <c r="L147" s="69">
        <v>26</v>
      </c>
    </row>
    <row r="148" spans="1:12">
      <c r="A148" s="68">
        <v>9</v>
      </c>
      <c r="B148" s="63" t="s">
        <v>360</v>
      </c>
      <c r="C148" s="68">
        <v>16</v>
      </c>
      <c r="D148" s="68">
        <v>0</v>
      </c>
      <c r="E148" s="68">
        <v>0</v>
      </c>
      <c r="F148" s="68">
        <v>16</v>
      </c>
      <c r="G148" s="68">
        <v>338</v>
      </c>
      <c r="H148" s="63" t="s">
        <v>323</v>
      </c>
      <c r="I148" s="69">
        <v>506</v>
      </c>
      <c r="J148" s="68">
        <v>0</v>
      </c>
      <c r="K148" s="63" t="s">
        <v>323</v>
      </c>
      <c r="L148" s="69">
        <v>32</v>
      </c>
    </row>
    <row r="150" spans="1:12">
      <c r="A150" s="65" t="s">
        <v>618</v>
      </c>
    </row>
    <row r="151" spans="1:12">
      <c r="C151" s="66" t="s">
        <v>316</v>
      </c>
      <c r="D151" s="66" t="s">
        <v>317</v>
      </c>
      <c r="E151" s="66" t="s">
        <v>318</v>
      </c>
      <c r="F151" s="66" t="s">
        <v>319</v>
      </c>
      <c r="H151" s="67" t="s">
        <v>320</v>
      </c>
      <c r="K151" s="67" t="s">
        <v>321</v>
      </c>
    </row>
    <row r="152" spans="1:12">
      <c r="A152" s="68">
        <v>1</v>
      </c>
      <c r="B152" s="63" t="s">
        <v>1028</v>
      </c>
      <c r="C152" s="68">
        <v>12</v>
      </c>
      <c r="D152" s="68">
        <v>9</v>
      </c>
      <c r="E152" s="68">
        <v>2</v>
      </c>
      <c r="F152" s="68">
        <v>1</v>
      </c>
      <c r="G152" s="68">
        <v>317</v>
      </c>
      <c r="H152" s="63" t="s">
        <v>323</v>
      </c>
      <c r="I152" s="69">
        <v>218</v>
      </c>
      <c r="J152" s="68">
        <v>20</v>
      </c>
      <c r="K152" s="63" t="s">
        <v>323</v>
      </c>
      <c r="L152" s="69">
        <v>4</v>
      </c>
    </row>
    <row r="153" spans="1:12">
      <c r="A153" s="68">
        <v>2</v>
      </c>
      <c r="B153" s="63" t="s">
        <v>1035</v>
      </c>
      <c r="C153" s="68">
        <v>12</v>
      </c>
      <c r="D153" s="68">
        <v>8</v>
      </c>
      <c r="E153" s="68">
        <v>2</v>
      </c>
      <c r="F153" s="68">
        <v>2</v>
      </c>
      <c r="G153" s="68">
        <v>409</v>
      </c>
      <c r="H153" s="63" t="s">
        <v>323</v>
      </c>
      <c r="I153" s="69">
        <v>304</v>
      </c>
      <c r="J153" s="68">
        <v>18</v>
      </c>
      <c r="K153" s="63" t="s">
        <v>323</v>
      </c>
      <c r="L153" s="69">
        <v>6</v>
      </c>
    </row>
    <row r="154" spans="1:12">
      <c r="A154" s="68">
        <v>3</v>
      </c>
      <c r="B154" s="63" t="s">
        <v>1064</v>
      </c>
      <c r="C154" s="68">
        <v>12</v>
      </c>
      <c r="D154" s="68">
        <v>7</v>
      </c>
      <c r="E154" s="68">
        <v>2</v>
      </c>
      <c r="F154" s="68">
        <v>3</v>
      </c>
      <c r="G154" s="68">
        <v>297</v>
      </c>
      <c r="H154" s="63" t="s">
        <v>323</v>
      </c>
      <c r="I154" s="69">
        <v>275</v>
      </c>
      <c r="J154" s="68">
        <v>16</v>
      </c>
      <c r="K154" s="63" t="s">
        <v>323</v>
      </c>
      <c r="L154" s="69">
        <v>8</v>
      </c>
    </row>
    <row r="155" spans="1:12">
      <c r="A155" s="68">
        <v>4</v>
      </c>
      <c r="B155" s="63" t="s">
        <v>389</v>
      </c>
      <c r="C155" s="68">
        <v>12</v>
      </c>
      <c r="D155" s="68">
        <v>5</v>
      </c>
      <c r="E155" s="68">
        <v>2</v>
      </c>
      <c r="F155" s="68">
        <v>5</v>
      </c>
      <c r="G155" s="68">
        <v>276</v>
      </c>
      <c r="H155" s="63" t="s">
        <v>323</v>
      </c>
      <c r="I155" s="69">
        <v>269</v>
      </c>
      <c r="J155" s="68">
        <v>12</v>
      </c>
      <c r="K155" s="63" t="s">
        <v>323</v>
      </c>
      <c r="L155" s="69">
        <v>12</v>
      </c>
    </row>
    <row r="156" spans="1:12">
      <c r="A156" s="68">
        <v>5</v>
      </c>
      <c r="B156" s="63" t="s">
        <v>1032</v>
      </c>
      <c r="C156" s="68">
        <v>12</v>
      </c>
      <c r="D156" s="68">
        <v>4</v>
      </c>
      <c r="E156" s="68">
        <v>0</v>
      </c>
      <c r="F156" s="68">
        <v>8</v>
      </c>
      <c r="G156" s="68">
        <v>323</v>
      </c>
      <c r="H156" s="63" t="s">
        <v>323</v>
      </c>
      <c r="I156" s="69">
        <v>332</v>
      </c>
      <c r="J156" s="68">
        <v>8</v>
      </c>
      <c r="K156" s="63" t="s">
        <v>323</v>
      </c>
      <c r="L156" s="69">
        <v>16</v>
      </c>
    </row>
    <row r="157" spans="1:12">
      <c r="A157" s="68">
        <v>6</v>
      </c>
      <c r="B157" s="63" t="s">
        <v>1022</v>
      </c>
      <c r="C157" s="68">
        <v>12</v>
      </c>
      <c r="D157" s="68">
        <v>4</v>
      </c>
      <c r="E157" s="68">
        <v>0</v>
      </c>
      <c r="F157" s="68">
        <v>8</v>
      </c>
      <c r="G157" s="68">
        <v>326</v>
      </c>
      <c r="H157" s="63" t="s">
        <v>323</v>
      </c>
      <c r="I157" s="69">
        <v>375</v>
      </c>
      <c r="J157" s="68">
        <v>8</v>
      </c>
      <c r="K157" s="63" t="s">
        <v>323</v>
      </c>
      <c r="L157" s="69">
        <v>16</v>
      </c>
    </row>
    <row r="158" spans="1:12">
      <c r="A158" s="68">
        <v>7</v>
      </c>
      <c r="B158" s="63" t="s">
        <v>1065</v>
      </c>
      <c r="C158" s="68">
        <v>12</v>
      </c>
      <c r="D158" s="68">
        <v>1</v>
      </c>
      <c r="E158" s="68">
        <v>0</v>
      </c>
      <c r="F158" s="68">
        <v>11</v>
      </c>
      <c r="G158" s="68">
        <v>237</v>
      </c>
      <c r="H158" s="63" t="s">
        <v>323</v>
      </c>
      <c r="I158" s="69">
        <v>412</v>
      </c>
      <c r="J158" s="68">
        <v>2</v>
      </c>
      <c r="K158" s="63" t="s">
        <v>323</v>
      </c>
      <c r="L158" s="69">
        <v>22</v>
      </c>
    </row>
    <row r="159" spans="1:12">
      <c r="A159" s="68">
        <v>8</v>
      </c>
      <c r="B159" s="63" t="s">
        <v>1039</v>
      </c>
      <c r="C159" s="68">
        <v>0</v>
      </c>
      <c r="D159" s="68">
        <v>0</v>
      </c>
      <c r="E159" s="68">
        <v>0</v>
      </c>
      <c r="F159" s="68">
        <v>0</v>
      </c>
      <c r="G159" s="68">
        <v>0</v>
      </c>
      <c r="H159" s="63" t="s">
        <v>323</v>
      </c>
      <c r="I159" s="69">
        <v>0</v>
      </c>
      <c r="J159" s="68">
        <v>0</v>
      </c>
      <c r="K159" s="63" t="s">
        <v>323</v>
      </c>
      <c r="L159" s="69">
        <v>0</v>
      </c>
    </row>
    <row r="161" spans="1:12">
      <c r="A161" s="65" t="s">
        <v>619</v>
      </c>
    </row>
    <row r="162" spans="1:12">
      <c r="C162" s="66" t="s">
        <v>316</v>
      </c>
      <c r="D162" s="66" t="s">
        <v>317</v>
      </c>
      <c r="E162" s="66" t="s">
        <v>318</v>
      </c>
      <c r="F162" s="66" t="s">
        <v>319</v>
      </c>
      <c r="H162" s="67" t="s">
        <v>320</v>
      </c>
      <c r="K162" s="67" t="s">
        <v>321</v>
      </c>
    </row>
    <row r="163" spans="1:12">
      <c r="A163" s="68">
        <v>1</v>
      </c>
      <c r="B163" s="63" t="s">
        <v>1023</v>
      </c>
      <c r="C163" s="68">
        <v>14</v>
      </c>
      <c r="D163" s="68">
        <v>13</v>
      </c>
      <c r="E163" s="68">
        <v>0</v>
      </c>
      <c r="F163" s="68">
        <v>1</v>
      </c>
      <c r="G163" s="68">
        <v>546</v>
      </c>
      <c r="H163" s="63" t="s">
        <v>323</v>
      </c>
      <c r="I163" s="69">
        <v>364</v>
      </c>
      <c r="J163" s="68">
        <v>26</v>
      </c>
      <c r="K163" s="63" t="s">
        <v>323</v>
      </c>
      <c r="L163" s="69">
        <v>2</v>
      </c>
    </row>
    <row r="164" spans="1:12">
      <c r="A164" s="68">
        <v>2</v>
      </c>
      <c r="B164" s="63" t="s">
        <v>362</v>
      </c>
      <c r="C164" s="68">
        <v>14</v>
      </c>
      <c r="D164" s="68">
        <v>12</v>
      </c>
      <c r="E164" s="68">
        <v>1</v>
      </c>
      <c r="F164" s="68">
        <v>1</v>
      </c>
      <c r="G164" s="68">
        <v>458</v>
      </c>
      <c r="H164" s="63" t="s">
        <v>323</v>
      </c>
      <c r="I164" s="69">
        <v>374</v>
      </c>
      <c r="J164" s="68">
        <v>25</v>
      </c>
      <c r="K164" s="63" t="s">
        <v>323</v>
      </c>
      <c r="L164" s="69">
        <v>3</v>
      </c>
    </row>
    <row r="165" spans="1:12">
      <c r="A165" s="68">
        <v>3</v>
      </c>
      <c r="B165" s="63" t="s">
        <v>331</v>
      </c>
      <c r="C165" s="68">
        <v>14</v>
      </c>
      <c r="D165" s="68">
        <v>10</v>
      </c>
      <c r="E165" s="68">
        <v>1</v>
      </c>
      <c r="F165" s="68">
        <v>3</v>
      </c>
      <c r="G165" s="68">
        <v>426</v>
      </c>
      <c r="H165" s="63" t="s">
        <v>323</v>
      </c>
      <c r="I165" s="69">
        <v>345</v>
      </c>
      <c r="J165" s="68">
        <v>21</v>
      </c>
      <c r="K165" s="63" t="s">
        <v>323</v>
      </c>
      <c r="L165" s="69">
        <v>7</v>
      </c>
    </row>
    <row r="166" spans="1:12">
      <c r="A166" s="68">
        <v>4</v>
      </c>
      <c r="B166" s="63" t="s">
        <v>357</v>
      </c>
      <c r="C166" s="68">
        <v>14</v>
      </c>
      <c r="D166" s="68">
        <v>7</v>
      </c>
      <c r="E166" s="68">
        <v>1</v>
      </c>
      <c r="F166" s="68">
        <v>6</v>
      </c>
      <c r="G166" s="68">
        <v>430</v>
      </c>
      <c r="H166" s="63" t="s">
        <v>323</v>
      </c>
      <c r="I166" s="69">
        <v>442</v>
      </c>
      <c r="J166" s="68">
        <v>15</v>
      </c>
      <c r="K166" s="63" t="s">
        <v>323</v>
      </c>
      <c r="L166" s="69">
        <v>13</v>
      </c>
    </row>
    <row r="167" spans="1:12">
      <c r="A167" s="68">
        <v>5</v>
      </c>
      <c r="B167" s="63" t="s">
        <v>335</v>
      </c>
      <c r="C167" s="68">
        <v>14</v>
      </c>
      <c r="D167" s="68">
        <v>6</v>
      </c>
      <c r="E167" s="68">
        <v>1</v>
      </c>
      <c r="F167" s="68">
        <v>7</v>
      </c>
      <c r="G167" s="68">
        <v>340</v>
      </c>
      <c r="H167" s="63" t="s">
        <v>323</v>
      </c>
      <c r="I167" s="69">
        <v>376</v>
      </c>
      <c r="J167" s="68">
        <v>13</v>
      </c>
      <c r="K167" s="63" t="s">
        <v>323</v>
      </c>
      <c r="L167" s="69">
        <v>15</v>
      </c>
    </row>
    <row r="168" spans="1:12">
      <c r="A168" s="68">
        <v>6</v>
      </c>
      <c r="B168" s="63" t="s">
        <v>1035</v>
      </c>
      <c r="C168" s="68">
        <v>14</v>
      </c>
      <c r="D168" s="68">
        <v>3</v>
      </c>
      <c r="E168" s="68">
        <v>1</v>
      </c>
      <c r="F168" s="68">
        <v>10</v>
      </c>
      <c r="G168" s="68">
        <v>420</v>
      </c>
      <c r="H168" s="63" t="s">
        <v>323</v>
      </c>
      <c r="I168" s="69">
        <v>489</v>
      </c>
      <c r="J168" s="68">
        <v>7</v>
      </c>
      <c r="K168" s="63" t="s">
        <v>323</v>
      </c>
      <c r="L168" s="69">
        <v>21</v>
      </c>
    </row>
    <row r="169" spans="1:12">
      <c r="A169" s="68">
        <v>7</v>
      </c>
      <c r="B169" s="63" t="s">
        <v>389</v>
      </c>
      <c r="C169" s="68">
        <v>14</v>
      </c>
      <c r="D169" s="68">
        <v>2</v>
      </c>
      <c r="E169" s="68">
        <v>1</v>
      </c>
      <c r="F169" s="68">
        <v>11</v>
      </c>
      <c r="G169" s="68">
        <v>393</v>
      </c>
      <c r="H169" s="63" t="s">
        <v>323</v>
      </c>
      <c r="I169" s="69">
        <v>504</v>
      </c>
      <c r="J169" s="68">
        <v>5</v>
      </c>
      <c r="K169" s="63" t="s">
        <v>323</v>
      </c>
      <c r="L169" s="69">
        <v>23</v>
      </c>
    </row>
    <row r="170" spans="1:12">
      <c r="A170" s="68">
        <v>8</v>
      </c>
      <c r="B170" s="63" t="s">
        <v>347</v>
      </c>
      <c r="C170" s="68">
        <v>14</v>
      </c>
      <c r="D170" s="68">
        <v>0</v>
      </c>
      <c r="E170" s="68">
        <v>0</v>
      </c>
      <c r="F170" s="68">
        <v>14</v>
      </c>
      <c r="G170" s="68">
        <v>360</v>
      </c>
      <c r="H170" s="63" t="s">
        <v>323</v>
      </c>
      <c r="I170" s="69">
        <v>479</v>
      </c>
      <c r="J170" s="68">
        <v>0</v>
      </c>
      <c r="K170" s="63" t="s">
        <v>323</v>
      </c>
      <c r="L170" s="69">
        <v>28</v>
      </c>
    </row>
    <row r="172" spans="1:12">
      <c r="A172" s="65" t="s">
        <v>620</v>
      </c>
    </row>
    <row r="173" spans="1:12">
      <c r="C173" s="66" t="s">
        <v>316</v>
      </c>
      <c r="D173" s="66" t="s">
        <v>317</v>
      </c>
      <c r="E173" s="66" t="s">
        <v>318</v>
      </c>
      <c r="F173" s="66" t="s">
        <v>319</v>
      </c>
      <c r="H173" s="67" t="s">
        <v>320</v>
      </c>
      <c r="K173" s="67" t="s">
        <v>321</v>
      </c>
    </row>
    <row r="174" spans="1:12">
      <c r="A174" s="68">
        <v>1</v>
      </c>
      <c r="B174" s="63" t="s">
        <v>1062</v>
      </c>
      <c r="C174" s="68">
        <v>14</v>
      </c>
      <c r="D174" s="68">
        <v>14</v>
      </c>
      <c r="E174" s="68">
        <v>0</v>
      </c>
      <c r="F174" s="68">
        <v>0</v>
      </c>
      <c r="G174" s="68">
        <v>414</v>
      </c>
      <c r="H174" s="63" t="s">
        <v>323</v>
      </c>
      <c r="I174" s="69">
        <v>268</v>
      </c>
      <c r="J174" s="68">
        <v>28</v>
      </c>
      <c r="K174" s="63" t="s">
        <v>323</v>
      </c>
      <c r="L174" s="69">
        <v>0</v>
      </c>
    </row>
    <row r="175" spans="1:12">
      <c r="A175" s="68">
        <v>2</v>
      </c>
      <c r="B175" s="63" t="s">
        <v>434</v>
      </c>
      <c r="C175" s="68">
        <v>14</v>
      </c>
      <c r="D175" s="68">
        <v>10</v>
      </c>
      <c r="E175" s="68">
        <v>0</v>
      </c>
      <c r="F175" s="68">
        <v>4</v>
      </c>
      <c r="G175" s="68">
        <v>422</v>
      </c>
      <c r="H175" s="63" t="s">
        <v>323</v>
      </c>
      <c r="I175" s="69">
        <v>317</v>
      </c>
      <c r="J175" s="68">
        <v>20</v>
      </c>
      <c r="K175" s="63" t="s">
        <v>323</v>
      </c>
      <c r="L175" s="69">
        <v>8</v>
      </c>
    </row>
    <row r="176" spans="1:12">
      <c r="A176" s="68">
        <v>3</v>
      </c>
      <c r="B176" s="63" t="s">
        <v>418</v>
      </c>
      <c r="C176" s="68">
        <v>14</v>
      </c>
      <c r="D176" s="68">
        <v>10</v>
      </c>
      <c r="E176" s="68">
        <v>0</v>
      </c>
      <c r="F176" s="68">
        <v>4</v>
      </c>
      <c r="G176" s="68">
        <v>368</v>
      </c>
      <c r="H176" s="63" t="s">
        <v>323</v>
      </c>
      <c r="I176" s="69">
        <v>269</v>
      </c>
      <c r="J176" s="68">
        <v>20</v>
      </c>
      <c r="K176" s="63" t="s">
        <v>323</v>
      </c>
      <c r="L176" s="69">
        <v>8</v>
      </c>
    </row>
    <row r="177" spans="1:12">
      <c r="A177" s="68">
        <v>4</v>
      </c>
      <c r="B177" s="63" t="s">
        <v>1028</v>
      </c>
      <c r="C177" s="68">
        <v>14</v>
      </c>
      <c r="D177" s="68">
        <v>9</v>
      </c>
      <c r="E177" s="68">
        <v>0</v>
      </c>
      <c r="F177" s="68">
        <v>5</v>
      </c>
      <c r="G177" s="68">
        <v>384</v>
      </c>
      <c r="H177" s="63" t="s">
        <v>323</v>
      </c>
      <c r="I177" s="69">
        <v>326</v>
      </c>
      <c r="J177" s="68">
        <v>18</v>
      </c>
      <c r="K177" s="63" t="s">
        <v>323</v>
      </c>
      <c r="L177" s="69">
        <v>10</v>
      </c>
    </row>
    <row r="178" spans="1:12">
      <c r="A178" s="68">
        <v>5</v>
      </c>
      <c r="B178" s="63" t="s">
        <v>390</v>
      </c>
      <c r="C178" s="68">
        <v>14</v>
      </c>
      <c r="D178" s="68">
        <v>7</v>
      </c>
      <c r="E178" s="68">
        <v>0</v>
      </c>
      <c r="F178" s="68">
        <v>7</v>
      </c>
      <c r="G178" s="68">
        <v>352</v>
      </c>
      <c r="H178" s="63" t="s">
        <v>323</v>
      </c>
      <c r="I178" s="69">
        <v>343</v>
      </c>
      <c r="J178" s="68">
        <v>14</v>
      </c>
      <c r="K178" s="63" t="s">
        <v>323</v>
      </c>
      <c r="L178" s="69">
        <v>14</v>
      </c>
    </row>
    <row r="179" spans="1:12">
      <c r="A179" s="68">
        <v>6</v>
      </c>
      <c r="B179" s="63" t="s">
        <v>415</v>
      </c>
      <c r="C179" s="68">
        <v>14</v>
      </c>
      <c r="D179" s="68">
        <v>3</v>
      </c>
      <c r="E179" s="68">
        <v>0</v>
      </c>
      <c r="F179" s="68">
        <v>11</v>
      </c>
      <c r="G179" s="68">
        <v>303</v>
      </c>
      <c r="H179" s="63" t="s">
        <v>323</v>
      </c>
      <c r="I179" s="69">
        <v>419</v>
      </c>
      <c r="J179" s="68">
        <v>6</v>
      </c>
      <c r="K179" s="63" t="s">
        <v>323</v>
      </c>
      <c r="L179" s="69">
        <v>22</v>
      </c>
    </row>
    <row r="180" spans="1:12">
      <c r="A180" s="68">
        <v>7</v>
      </c>
      <c r="B180" s="63" t="s">
        <v>365</v>
      </c>
      <c r="C180" s="68">
        <v>14</v>
      </c>
      <c r="D180" s="68">
        <v>2</v>
      </c>
      <c r="E180" s="68">
        <v>0</v>
      </c>
      <c r="F180" s="68">
        <v>12</v>
      </c>
      <c r="G180" s="68">
        <v>252</v>
      </c>
      <c r="H180" s="63" t="s">
        <v>323</v>
      </c>
      <c r="I180" s="69">
        <v>444</v>
      </c>
      <c r="J180" s="68">
        <v>4</v>
      </c>
      <c r="K180" s="63" t="s">
        <v>323</v>
      </c>
      <c r="L180" s="69">
        <v>24</v>
      </c>
    </row>
    <row r="181" spans="1:12">
      <c r="A181" s="68">
        <v>8</v>
      </c>
      <c r="B181" s="63" t="s">
        <v>1034</v>
      </c>
      <c r="C181" s="68">
        <v>14</v>
      </c>
      <c r="D181" s="68">
        <v>1</v>
      </c>
      <c r="E181" s="68">
        <v>0</v>
      </c>
      <c r="F181" s="68">
        <v>13</v>
      </c>
      <c r="G181" s="68">
        <v>253</v>
      </c>
      <c r="H181" s="63" t="s">
        <v>323</v>
      </c>
      <c r="I181" s="69">
        <v>362</v>
      </c>
      <c r="J181" s="68">
        <v>2</v>
      </c>
      <c r="K181" s="63" t="s">
        <v>323</v>
      </c>
      <c r="L181" s="69">
        <v>26</v>
      </c>
    </row>
    <row r="183" spans="1:12">
      <c r="A183" s="65" t="s">
        <v>1723</v>
      </c>
    </row>
    <row r="184" spans="1:12">
      <c r="C184" s="66" t="s">
        <v>316</v>
      </c>
      <c r="D184" s="66" t="s">
        <v>317</v>
      </c>
      <c r="E184" s="66" t="s">
        <v>318</v>
      </c>
      <c r="F184" s="66" t="s">
        <v>319</v>
      </c>
      <c r="H184" s="67" t="s">
        <v>320</v>
      </c>
      <c r="K184" s="67" t="s">
        <v>321</v>
      </c>
    </row>
    <row r="185" spans="1:12">
      <c r="A185" s="68">
        <v>1</v>
      </c>
      <c r="B185" s="63" t="s">
        <v>325</v>
      </c>
      <c r="C185" s="68">
        <v>1</v>
      </c>
      <c r="D185" s="68">
        <v>1</v>
      </c>
      <c r="E185" s="68">
        <v>0</v>
      </c>
      <c r="F185" s="68">
        <v>0</v>
      </c>
      <c r="G185" s="68">
        <v>30</v>
      </c>
      <c r="H185" s="63" t="s">
        <v>323</v>
      </c>
      <c r="I185" s="69">
        <v>18</v>
      </c>
      <c r="J185" s="68">
        <v>2</v>
      </c>
      <c r="K185" s="63" t="s">
        <v>323</v>
      </c>
      <c r="L185" s="69">
        <v>0</v>
      </c>
    </row>
    <row r="186" spans="1:12">
      <c r="A186" s="68">
        <v>2</v>
      </c>
      <c r="B186" s="63" t="s">
        <v>1022</v>
      </c>
      <c r="C186" s="68">
        <v>1</v>
      </c>
      <c r="D186" s="68">
        <v>0</v>
      </c>
      <c r="E186" s="68">
        <v>0</v>
      </c>
      <c r="F186" s="68">
        <v>1</v>
      </c>
      <c r="G186" s="68">
        <v>18</v>
      </c>
      <c r="H186" s="63" t="s">
        <v>323</v>
      </c>
      <c r="I186" s="69">
        <v>30</v>
      </c>
      <c r="J186" s="68">
        <v>0</v>
      </c>
      <c r="K186" s="63" t="s">
        <v>323</v>
      </c>
      <c r="L186" s="69">
        <v>2</v>
      </c>
    </row>
    <row r="187" spans="1:12">
      <c r="A187" s="68"/>
      <c r="C187" s="68"/>
      <c r="D187" s="68"/>
      <c r="E187" s="68"/>
      <c r="F187" s="68"/>
      <c r="G187" s="68"/>
      <c r="I187" s="69"/>
      <c r="J187" s="68"/>
      <c r="L187" s="69"/>
    </row>
    <row r="188" spans="1:12">
      <c r="A188" s="68" t="s">
        <v>712</v>
      </c>
      <c r="C188" s="68"/>
      <c r="D188" s="68"/>
      <c r="E188" s="68"/>
      <c r="F188" s="68"/>
      <c r="G188" s="68"/>
      <c r="I188" s="69"/>
      <c r="J188" s="68"/>
      <c r="L188" s="69"/>
    </row>
    <row r="189" spans="1:12">
      <c r="A189" s="68"/>
      <c r="C189" s="68" t="s">
        <v>316</v>
      </c>
      <c r="D189" s="68" t="s">
        <v>317</v>
      </c>
      <c r="E189" s="68" t="s">
        <v>318</v>
      </c>
      <c r="F189" s="68" t="s">
        <v>319</v>
      </c>
      <c r="G189" s="68"/>
      <c r="H189" s="63" t="s">
        <v>320</v>
      </c>
      <c r="I189" s="69"/>
      <c r="J189" s="68"/>
      <c r="K189" s="63" t="s">
        <v>321</v>
      </c>
      <c r="L189" s="69"/>
    </row>
    <row r="190" spans="1:12">
      <c r="A190" s="68">
        <v>1</v>
      </c>
      <c r="B190" s="63" t="s">
        <v>1022</v>
      </c>
      <c r="C190" s="68">
        <v>14</v>
      </c>
      <c r="D190" s="68">
        <v>14</v>
      </c>
      <c r="E190" s="68">
        <v>0</v>
      </c>
      <c r="F190" s="68">
        <v>0</v>
      </c>
      <c r="G190" s="68">
        <v>423</v>
      </c>
      <c r="H190" s="63" t="s">
        <v>323</v>
      </c>
      <c r="I190" s="69">
        <v>183</v>
      </c>
      <c r="J190" s="68">
        <v>28</v>
      </c>
      <c r="K190" s="63" t="s">
        <v>323</v>
      </c>
      <c r="L190" s="69">
        <v>0</v>
      </c>
    </row>
    <row r="191" spans="1:12">
      <c r="A191" s="68">
        <v>2</v>
      </c>
      <c r="B191" s="63" t="s">
        <v>1039</v>
      </c>
      <c r="C191" s="68">
        <v>14</v>
      </c>
      <c r="D191" s="68">
        <v>8</v>
      </c>
      <c r="E191" s="68">
        <v>1</v>
      </c>
      <c r="F191" s="68">
        <v>5</v>
      </c>
      <c r="G191" s="68">
        <v>303</v>
      </c>
      <c r="H191" s="63" t="s">
        <v>323</v>
      </c>
      <c r="I191" s="69">
        <v>247</v>
      </c>
      <c r="J191" s="68">
        <v>17</v>
      </c>
      <c r="K191" s="63" t="s">
        <v>323</v>
      </c>
      <c r="L191" s="69">
        <v>11</v>
      </c>
    </row>
    <row r="192" spans="1:12">
      <c r="A192" s="68">
        <v>3</v>
      </c>
      <c r="B192" s="63" t="s">
        <v>340</v>
      </c>
      <c r="C192" s="68">
        <v>14</v>
      </c>
      <c r="D192" s="68">
        <v>8</v>
      </c>
      <c r="E192" s="68">
        <v>0</v>
      </c>
      <c r="F192" s="68">
        <v>6</v>
      </c>
      <c r="G192" s="68">
        <v>309</v>
      </c>
      <c r="H192" s="63" t="s">
        <v>323</v>
      </c>
      <c r="I192" s="69">
        <v>261</v>
      </c>
      <c r="J192" s="68">
        <v>16</v>
      </c>
      <c r="K192" s="63" t="s">
        <v>323</v>
      </c>
      <c r="L192" s="69">
        <v>12</v>
      </c>
    </row>
    <row r="193" spans="1:12">
      <c r="A193" s="63">
        <v>4</v>
      </c>
      <c r="B193" s="63" t="s">
        <v>1057</v>
      </c>
      <c r="C193" s="63">
        <v>14</v>
      </c>
      <c r="D193" s="63">
        <v>8</v>
      </c>
      <c r="E193" s="63">
        <v>0</v>
      </c>
      <c r="F193" s="63">
        <v>6</v>
      </c>
      <c r="G193" s="63">
        <v>315</v>
      </c>
      <c r="H193" s="63" t="s">
        <v>323</v>
      </c>
      <c r="I193" s="63">
        <v>276</v>
      </c>
      <c r="J193" s="63">
        <v>16</v>
      </c>
      <c r="K193" s="63" t="s">
        <v>323</v>
      </c>
      <c r="L193" s="63">
        <v>12</v>
      </c>
    </row>
    <row r="194" spans="1:12">
      <c r="A194" s="65">
        <v>5</v>
      </c>
      <c r="B194" s="63" t="s">
        <v>1024</v>
      </c>
      <c r="C194" s="63">
        <v>14</v>
      </c>
      <c r="D194" s="63">
        <v>6</v>
      </c>
      <c r="E194" s="63">
        <v>1</v>
      </c>
      <c r="F194" s="63">
        <v>7</v>
      </c>
      <c r="G194" s="63">
        <v>254</v>
      </c>
      <c r="H194" s="63" t="s">
        <v>323</v>
      </c>
      <c r="I194" s="63">
        <v>284</v>
      </c>
      <c r="J194" s="63">
        <v>13</v>
      </c>
      <c r="K194" s="63" t="s">
        <v>323</v>
      </c>
      <c r="L194" s="63">
        <v>15</v>
      </c>
    </row>
    <row r="195" spans="1:12">
      <c r="A195" s="63">
        <v>6</v>
      </c>
      <c r="B195" s="63" t="s">
        <v>1040</v>
      </c>
      <c r="C195" s="66">
        <v>14</v>
      </c>
      <c r="D195" s="66">
        <v>6</v>
      </c>
      <c r="E195" s="66">
        <v>0</v>
      </c>
      <c r="F195" s="66">
        <v>8</v>
      </c>
      <c r="G195" s="63">
        <v>272</v>
      </c>
      <c r="H195" s="67" t="s">
        <v>323</v>
      </c>
      <c r="I195" s="63">
        <v>275</v>
      </c>
      <c r="J195" s="63">
        <v>12</v>
      </c>
      <c r="K195" s="67" t="s">
        <v>323</v>
      </c>
      <c r="L195" s="63">
        <v>16</v>
      </c>
    </row>
    <row r="196" spans="1:12">
      <c r="A196" s="68">
        <v>7</v>
      </c>
      <c r="B196" s="63" t="s">
        <v>1063</v>
      </c>
      <c r="C196" s="68">
        <v>14</v>
      </c>
      <c r="D196" s="68">
        <v>5</v>
      </c>
      <c r="E196" s="68">
        <v>0</v>
      </c>
      <c r="F196" s="68">
        <v>9</v>
      </c>
      <c r="G196" s="68">
        <v>304</v>
      </c>
      <c r="H196" s="63" t="s">
        <v>323</v>
      </c>
      <c r="I196" s="69">
        <v>322</v>
      </c>
      <c r="J196" s="68">
        <v>10</v>
      </c>
      <c r="K196" s="63" t="s">
        <v>323</v>
      </c>
      <c r="L196" s="69">
        <v>18</v>
      </c>
    </row>
    <row r="197" spans="1:12">
      <c r="A197" s="68">
        <v>8</v>
      </c>
      <c r="B197" s="63" t="s">
        <v>1030</v>
      </c>
      <c r="C197" s="68">
        <v>14</v>
      </c>
      <c r="D197" s="68">
        <v>0</v>
      </c>
      <c r="E197" s="68">
        <v>0</v>
      </c>
      <c r="F197" s="68">
        <v>14</v>
      </c>
      <c r="G197" s="68">
        <v>119</v>
      </c>
      <c r="H197" s="63" t="s">
        <v>323</v>
      </c>
      <c r="I197" s="69">
        <v>451</v>
      </c>
      <c r="J197" s="68">
        <v>0</v>
      </c>
      <c r="K197" s="63" t="s">
        <v>323</v>
      </c>
      <c r="L197" s="69">
        <v>28</v>
      </c>
    </row>
    <row r="198" spans="1:12">
      <c r="A198" s="68"/>
      <c r="C198" s="68"/>
      <c r="D198" s="68"/>
      <c r="E198" s="68"/>
      <c r="F198" s="68"/>
      <c r="G198" s="68"/>
      <c r="I198" s="69"/>
      <c r="J198" s="68"/>
      <c r="L198" s="69"/>
    </row>
    <row r="199" spans="1:12">
      <c r="A199" s="68" t="s">
        <v>713</v>
      </c>
      <c r="C199" s="68"/>
      <c r="D199" s="68"/>
      <c r="E199" s="68"/>
      <c r="F199" s="68"/>
      <c r="G199" s="68"/>
      <c r="I199" s="69"/>
      <c r="J199" s="68"/>
      <c r="L199" s="69"/>
    </row>
    <row r="200" spans="1:12">
      <c r="A200" s="68"/>
      <c r="C200" s="68" t="s">
        <v>316</v>
      </c>
      <c r="D200" s="68" t="s">
        <v>317</v>
      </c>
      <c r="E200" s="68" t="s">
        <v>318</v>
      </c>
      <c r="F200" s="68" t="s">
        <v>319</v>
      </c>
      <c r="G200" s="68"/>
      <c r="H200" s="63" t="s">
        <v>320</v>
      </c>
      <c r="I200" s="69"/>
      <c r="J200" s="68"/>
      <c r="K200" s="63" t="s">
        <v>321</v>
      </c>
      <c r="L200" s="69"/>
    </row>
    <row r="201" spans="1:12">
      <c r="A201" s="68">
        <v>1</v>
      </c>
      <c r="B201" s="63" t="s">
        <v>325</v>
      </c>
      <c r="C201" s="68">
        <v>14</v>
      </c>
      <c r="D201" s="68">
        <v>13</v>
      </c>
      <c r="E201" s="68">
        <v>0</v>
      </c>
      <c r="F201" s="68">
        <v>1</v>
      </c>
      <c r="G201" s="68">
        <v>410</v>
      </c>
      <c r="H201" s="63" t="s">
        <v>323</v>
      </c>
      <c r="I201" s="69">
        <v>166</v>
      </c>
      <c r="J201" s="68">
        <v>26</v>
      </c>
      <c r="K201" s="63" t="s">
        <v>323</v>
      </c>
      <c r="L201" s="69">
        <v>2</v>
      </c>
    </row>
    <row r="202" spans="1:12">
      <c r="A202" s="68">
        <v>2</v>
      </c>
      <c r="B202" s="63" t="s">
        <v>1041</v>
      </c>
      <c r="C202" s="68">
        <v>14</v>
      </c>
      <c r="D202" s="68">
        <v>13</v>
      </c>
      <c r="E202" s="68">
        <v>0</v>
      </c>
      <c r="F202" s="68">
        <v>1</v>
      </c>
      <c r="G202" s="68">
        <v>355</v>
      </c>
      <c r="H202" s="63" t="s">
        <v>323</v>
      </c>
      <c r="I202" s="69">
        <v>177</v>
      </c>
      <c r="J202" s="68">
        <v>26</v>
      </c>
      <c r="K202" s="63" t="s">
        <v>323</v>
      </c>
      <c r="L202" s="69">
        <v>2</v>
      </c>
    </row>
    <row r="203" spans="1:12">
      <c r="A203" s="68">
        <v>3</v>
      </c>
      <c r="B203" s="63" t="s">
        <v>1048</v>
      </c>
      <c r="C203" s="68">
        <v>14</v>
      </c>
      <c r="D203" s="68">
        <v>10</v>
      </c>
      <c r="E203" s="68">
        <v>0</v>
      </c>
      <c r="F203" s="68">
        <v>4</v>
      </c>
      <c r="G203" s="68">
        <v>331</v>
      </c>
      <c r="H203" s="63" t="s">
        <v>323</v>
      </c>
      <c r="I203" s="69">
        <v>216</v>
      </c>
      <c r="J203" s="68">
        <v>20</v>
      </c>
      <c r="K203" s="63" t="s">
        <v>323</v>
      </c>
      <c r="L203" s="69">
        <v>8</v>
      </c>
    </row>
    <row r="204" spans="1:12">
      <c r="A204" s="63">
        <v>4</v>
      </c>
      <c r="B204" s="63" t="s">
        <v>352</v>
      </c>
      <c r="C204" s="63">
        <v>14</v>
      </c>
      <c r="D204" s="63">
        <v>7</v>
      </c>
      <c r="E204" s="63">
        <v>0</v>
      </c>
      <c r="F204" s="63">
        <v>7</v>
      </c>
      <c r="G204" s="63">
        <v>271</v>
      </c>
      <c r="H204" s="63" t="s">
        <v>323</v>
      </c>
      <c r="I204" s="63">
        <v>310</v>
      </c>
      <c r="J204" s="63">
        <v>14</v>
      </c>
      <c r="K204" s="63" t="s">
        <v>323</v>
      </c>
      <c r="L204" s="63">
        <v>14</v>
      </c>
    </row>
    <row r="205" spans="1:12">
      <c r="A205" s="65">
        <v>5</v>
      </c>
      <c r="B205" s="63" t="s">
        <v>1032</v>
      </c>
      <c r="C205" s="63">
        <v>14</v>
      </c>
      <c r="D205" s="63">
        <v>6</v>
      </c>
      <c r="E205" s="63">
        <v>1</v>
      </c>
      <c r="F205" s="63">
        <v>7</v>
      </c>
      <c r="G205" s="63">
        <v>243</v>
      </c>
      <c r="H205" s="63" t="s">
        <v>323</v>
      </c>
      <c r="I205" s="63">
        <v>279</v>
      </c>
      <c r="J205" s="63">
        <v>13</v>
      </c>
      <c r="K205" s="63" t="s">
        <v>323</v>
      </c>
      <c r="L205" s="63">
        <v>15</v>
      </c>
    </row>
    <row r="206" spans="1:12">
      <c r="A206" s="63">
        <v>6</v>
      </c>
      <c r="B206" s="63" t="s">
        <v>1026</v>
      </c>
      <c r="C206" s="66">
        <v>14</v>
      </c>
      <c r="D206" s="66">
        <v>4</v>
      </c>
      <c r="E206" s="66">
        <v>0</v>
      </c>
      <c r="F206" s="66">
        <v>10</v>
      </c>
      <c r="G206" s="63">
        <v>234</v>
      </c>
      <c r="H206" s="67" t="s">
        <v>323</v>
      </c>
      <c r="I206" s="63">
        <v>320</v>
      </c>
      <c r="J206" s="63">
        <v>8</v>
      </c>
      <c r="K206" s="67" t="s">
        <v>323</v>
      </c>
      <c r="L206" s="63">
        <v>20</v>
      </c>
    </row>
    <row r="207" spans="1:12">
      <c r="A207" s="68">
        <v>7</v>
      </c>
      <c r="B207" s="63" t="s">
        <v>360</v>
      </c>
      <c r="C207" s="68">
        <v>14</v>
      </c>
      <c r="D207" s="68">
        <v>2</v>
      </c>
      <c r="E207" s="68">
        <v>1</v>
      </c>
      <c r="F207" s="68">
        <v>11</v>
      </c>
      <c r="G207" s="68">
        <v>228</v>
      </c>
      <c r="H207" s="63" t="s">
        <v>323</v>
      </c>
      <c r="I207" s="69">
        <v>298</v>
      </c>
      <c r="J207" s="68">
        <v>5</v>
      </c>
      <c r="K207" s="63" t="s">
        <v>323</v>
      </c>
      <c r="L207" s="69">
        <v>23</v>
      </c>
    </row>
    <row r="208" spans="1:12">
      <c r="A208" s="68">
        <v>8</v>
      </c>
      <c r="B208" s="63" t="s">
        <v>1051</v>
      </c>
      <c r="C208" s="68">
        <v>14</v>
      </c>
      <c r="D208" s="68">
        <v>0</v>
      </c>
      <c r="E208" s="68">
        <v>0</v>
      </c>
      <c r="F208" s="68">
        <v>14</v>
      </c>
      <c r="G208" s="68">
        <v>105</v>
      </c>
      <c r="H208" s="63" t="s">
        <v>323</v>
      </c>
      <c r="I208" s="69">
        <v>411</v>
      </c>
      <c r="J208" s="68">
        <v>0</v>
      </c>
      <c r="K208" s="63" t="s">
        <v>323</v>
      </c>
      <c r="L208" s="69">
        <v>28</v>
      </c>
    </row>
    <row r="209" spans="1:12">
      <c r="A209" s="68"/>
      <c r="C209" s="68"/>
      <c r="D209" s="68"/>
      <c r="E209" s="68"/>
      <c r="F209" s="68"/>
      <c r="G209" s="68"/>
      <c r="I209" s="69"/>
      <c r="J209" s="68"/>
      <c r="L209" s="69"/>
    </row>
    <row r="210" spans="1:12">
      <c r="A210" s="68" t="s">
        <v>1681</v>
      </c>
      <c r="C210" s="68"/>
      <c r="D210" s="68"/>
      <c r="E210" s="68"/>
      <c r="F210" s="68"/>
      <c r="G210" s="68"/>
      <c r="I210" s="69"/>
      <c r="J210" s="68"/>
      <c r="L210" s="69"/>
    </row>
    <row r="211" spans="1:12">
      <c r="A211" s="68"/>
      <c r="C211" s="68" t="s">
        <v>316</v>
      </c>
      <c r="D211" s="68" t="s">
        <v>317</v>
      </c>
      <c r="E211" s="68" t="s">
        <v>318</v>
      </c>
      <c r="F211" s="68" t="s">
        <v>319</v>
      </c>
      <c r="G211" s="68"/>
      <c r="H211" s="63" t="s">
        <v>320</v>
      </c>
      <c r="I211" s="69"/>
      <c r="J211" s="68"/>
      <c r="K211" s="63" t="s">
        <v>321</v>
      </c>
      <c r="L211" s="69"/>
    </row>
    <row r="212" spans="1:12">
      <c r="A212" s="63">
        <v>1</v>
      </c>
      <c r="B212" s="63" t="s">
        <v>1028</v>
      </c>
      <c r="C212" s="63">
        <v>8</v>
      </c>
      <c r="D212" s="63">
        <v>8</v>
      </c>
      <c r="E212" s="63">
        <v>0</v>
      </c>
      <c r="F212" s="63">
        <v>0</v>
      </c>
      <c r="G212" s="63">
        <v>16</v>
      </c>
      <c r="H212" s="63" t="s">
        <v>323</v>
      </c>
      <c r="I212" s="63">
        <v>0</v>
      </c>
      <c r="J212" s="63">
        <v>16</v>
      </c>
      <c r="K212" s="63" t="s">
        <v>323</v>
      </c>
      <c r="L212" s="63">
        <v>0</v>
      </c>
    </row>
    <row r="213" spans="1:12">
      <c r="A213" s="65">
        <v>2</v>
      </c>
      <c r="B213" s="63" t="s">
        <v>418</v>
      </c>
      <c r="C213" s="63">
        <v>8</v>
      </c>
      <c r="D213" s="63">
        <v>4</v>
      </c>
      <c r="E213" s="63">
        <v>0</v>
      </c>
      <c r="F213" s="63">
        <v>4</v>
      </c>
      <c r="G213" s="63">
        <v>8</v>
      </c>
      <c r="H213" s="63" t="s">
        <v>323</v>
      </c>
      <c r="I213" s="63">
        <v>8</v>
      </c>
      <c r="J213" s="63">
        <v>8</v>
      </c>
      <c r="K213" s="63" t="s">
        <v>323</v>
      </c>
      <c r="L213" s="63">
        <v>8</v>
      </c>
    </row>
    <row r="214" spans="1:12">
      <c r="A214" s="63">
        <v>3</v>
      </c>
      <c r="B214" s="63" t="s">
        <v>352</v>
      </c>
      <c r="C214" s="66">
        <v>8</v>
      </c>
      <c r="D214" s="66">
        <v>3</v>
      </c>
      <c r="E214" s="66">
        <v>0</v>
      </c>
      <c r="F214" s="66">
        <v>5</v>
      </c>
      <c r="G214" s="63">
        <v>6</v>
      </c>
      <c r="H214" s="67" t="s">
        <v>323</v>
      </c>
      <c r="I214" s="63">
        <v>10</v>
      </c>
      <c r="J214" s="63">
        <v>6</v>
      </c>
      <c r="K214" s="67" t="s">
        <v>323</v>
      </c>
      <c r="L214" s="63">
        <v>10</v>
      </c>
    </row>
    <row r="215" spans="1:12">
      <c r="A215" s="68">
        <v>4</v>
      </c>
      <c r="B215" s="63" t="s">
        <v>347</v>
      </c>
      <c r="C215" s="68">
        <v>8</v>
      </c>
      <c r="D215" s="68">
        <v>1</v>
      </c>
      <c r="E215" s="68">
        <v>0</v>
      </c>
      <c r="F215" s="68">
        <v>7</v>
      </c>
      <c r="G215" s="68">
        <v>2</v>
      </c>
      <c r="H215" s="63" t="s">
        <v>323</v>
      </c>
      <c r="I215" s="69">
        <v>14</v>
      </c>
      <c r="J215" s="68">
        <v>2</v>
      </c>
      <c r="K215" s="63" t="s">
        <v>323</v>
      </c>
      <c r="L215" s="69">
        <v>14</v>
      </c>
    </row>
    <row r="216" spans="1:12">
      <c r="A216" s="68"/>
      <c r="C216" s="68"/>
      <c r="D216" s="68"/>
      <c r="E216" s="68"/>
      <c r="F216" s="68"/>
      <c r="G216" s="68"/>
      <c r="I216" s="69"/>
      <c r="J216" s="68"/>
      <c r="L216" s="69"/>
    </row>
    <row r="217" spans="1:12">
      <c r="A217" s="68" t="s">
        <v>1682</v>
      </c>
      <c r="C217" s="68"/>
      <c r="D217" s="68"/>
      <c r="E217" s="68"/>
      <c r="F217" s="68"/>
      <c r="G217" s="68"/>
      <c r="I217" s="69"/>
      <c r="J217" s="68"/>
      <c r="L217" s="69"/>
    </row>
    <row r="218" spans="1:12">
      <c r="A218" s="68"/>
      <c r="C218" s="68" t="s">
        <v>316</v>
      </c>
      <c r="D218" s="68" t="s">
        <v>317</v>
      </c>
      <c r="E218" s="68" t="s">
        <v>318</v>
      </c>
      <c r="F218" s="68" t="s">
        <v>319</v>
      </c>
      <c r="G218" s="68"/>
      <c r="H218" s="63" t="s">
        <v>320</v>
      </c>
      <c r="I218" s="69"/>
      <c r="J218" s="68"/>
      <c r="K218" s="63" t="s">
        <v>321</v>
      </c>
      <c r="L218" s="69"/>
    </row>
    <row r="219" spans="1:12">
      <c r="A219" s="63">
        <v>1</v>
      </c>
      <c r="B219" s="63" t="s">
        <v>335</v>
      </c>
      <c r="C219" s="63">
        <v>8</v>
      </c>
      <c r="D219" s="63">
        <v>8</v>
      </c>
      <c r="E219" s="63">
        <v>0</v>
      </c>
      <c r="F219" s="63">
        <v>0</v>
      </c>
      <c r="G219" s="63">
        <v>16</v>
      </c>
      <c r="H219" s="63" t="s">
        <v>323</v>
      </c>
      <c r="I219" s="63">
        <v>0</v>
      </c>
      <c r="J219" s="63">
        <v>16</v>
      </c>
      <c r="K219" s="63" t="s">
        <v>323</v>
      </c>
      <c r="L219" s="63">
        <v>0</v>
      </c>
    </row>
    <row r="220" spans="1:12">
      <c r="A220" s="65">
        <v>2</v>
      </c>
      <c r="B220" s="63" t="s">
        <v>390</v>
      </c>
      <c r="C220" s="63">
        <v>8</v>
      </c>
      <c r="D220" s="63">
        <v>4</v>
      </c>
      <c r="E220" s="63">
        <v>1</v>
      </c>
      <c r="F220" s="63">
        <v>3</v>
      </c>
      <c r="G220" s="63">
        <v>9</v>
      </c>
      <c r="H220" s="63" t="s">
        <v>323</v>
      </c>
      <c r="I220" s="63">
        <v>7</v>
      </c>
      <c r="J220" s="63">
        <v>9</v>
      </c>
      <c r="K220" s="63" t="s">
        <v>323</v>
      </c>
      <c r="L220" s="63">
        <v>7</v>
      </c>
    </row>
    <row r="221" spans="1:12">
      <c r="A221" s="63">
        <v>3</v>
      </c>
      <c r="B221" s="63" t="s">
        <v>1063</v>
      </c>
      <c r="C221" s="66">
        <v>8</v>
      </c>
      <c r="D221" s="66">
        <v>2</v>
      </c>
      <c r="E221" s="66">
        <v>0</v>
      </c>
      <c r="F221" s="66">
        <v>6</v>
      </c>
      <c r="G221" s="63">
        <v>4</v>
      </c>
      <c r="H221" s="67" t="s">
        <v>323</v>
      </c>
      <c r="I221" s="63">
        <v>12</v>
      </c>
      <c r="J221" s="63">
        <v>4</v>
      </c>
      <c r="K221" s="67" t="s">
        <v>323</v>
      </c>
      <c r="L221" s="63">
        <v>12</v>
      </c>
    </row>
    <row r="222" spans="1:12">
      <c r="A222" s="68">
        <v>4</v>
      </c>
      <c r="B222" s="63" t="s">
        <v>389</v>
      </c>
      <c r="C222" s="68">
        <v>8</v>
      </c>
      <c r="D222" s="68">
        <v>1</v>
      </c>
      <c r="E222" s="68">
        <v>1</v>
      </c>
      <c r="F222" s="68">
        <v>6</v>
      </c>
      <c r="G222" s="68">
        <v>3</v>
      </c>
      <c r="H222" s="63" t="s">
        <v>323</v>
      </c>
      <c r="I222" s="69">
        <v>13</v>
      </c>
      <c r="J222" s="68">
        <v>3</v>
      </c>
      <c r="K222" s="63" t="s">
        <v>323</v>
      </c>
      <c r="L222" s="69">
        <v>13</v>
      </c>
    </row>
    <row r="223" spans="1:12">
      <c r="A223" s="68"/>
      <c r="C223" s="68"/>
      <c r="D223" s="68"/>
      <c r="E223" s="68"/>
      <c r="F223" s="68"/>
      <c r="G223" s="68"/>
      <c r="I223" s="69"/>
      <c r="J223" s="68"/>
      <c r="L223" s="69"/>
    </row>
    <row r="224" spans="1:12">
      <c r="A224" s="68" t="s">
        <v>1683</v>
      </c>
      <c r="C224" s="68"/>
      <c r="D224" s="68"/>
      <c r="E224" s="68"/>
      <c r="F224" s="68"/>
      <c r="G224" s="68"/>
      <c r="I224" s="69"/>
      <c r="J224" s="68"/>
      <c r="L224" s="69"/>
    </row>
    <row r="225" spans="1:12">
      <c r="A225" s="68"/>
      <c r="C225" s="68" t="s">
        <v>316</v>
      </c>
      <c r="D225" s="68" t="s">
        <v>317</v>
      </c>
      <c r="E225" s="68" t="s">
        <v>318</v>
      </c>
      <c r="F225" s="68" t="s">
        <v>319</v>
      </c>
      <c r="G225" s="68"/>
      <c r="H225" s="63" t="s">
        <v>320</v>
      </c>
      <c r="I225" s="69"/>
      <c r="J225" s="68"/>
      <c r="K225" s="63" t="s">
        <v>321</v>
      </c>
      <c r="L225" s="69"/>
    </row>
    <row r="226" spans="1:12">
      <c r="A226" s="63">
        <v>1</v>
      </c>
      <c r="B226" s="63" t="s">
        <v>331</v>
      </c>
      <c r="C226" s="63">
        <v>8</v>
      </c>
      <c r="D226" s="63">
        <v>8</v>
      </c>
      <c r="E226" s="63">
        <v>0</v>
      </c>
      <c r="F226" s="63">
        <v>0</v>
      </c>
      <c r="G226" s="63">
        <v>16</v>
      </c>
      <c r="H226" s="63" t="s">
        <v>323</v>
      </c>
      <c r="I226" s="63">
        <v>0</v>
      </c>
      <c r="J226" s="63">
        <v>16</v>
      </c>
      <c r="K226" s="63" t="s">
        <v>323</v>
      </c>
      <c r="L226" s="63">
        <v>0</v>
      </c>
    </row>
    <row r="227" spans="1:12">
      <c r="A227" s="65">
        <v>2</v>
      </c>
      <c r="B227" s="63" t="s">
        <v>1035</v>
      </c>
      <c r="C227" s="63">
        <v>8</v>
      </c>
      <c r="D227" s="63">
        <v>3</v>
      </c>
      <c r="E227" s="63">
        <v>1</v>
      </c>
      <c r="F227" s="63">
        <v>4</v>
      </c>
      <c r="G227" s="63">
        <v>7</v>
      </c>
      <c r="H227" s="63" t="s">
        <v>323</v>
      </c>
      <c r="I227" s="63">
        <v>9</v>
      </c>
      <c r="J227" s="63">
        <v>7</v>
      </c>
      <c r="K227" s="63" t="s">
        <v>323</v>
      </c>
      <c r="L227" s="63">
        <v>9</v>
      </c>
    </row>
    <row r="228" spans="1:12">
      <c r="B228" s="63" t="s">
        <v>357</v>
      </c>
      <c r="C228" s="66">
        <v>8</v>
      </c>
      <c r="D228" s="66">
        <v>3</v>
      </c>
      <c r="E228" s="66">
        <v>1</v>
      </c>
      <c r="F228" s="66">
        <v>4</v>
      </c>
      <c r="G228" s="63">
        <v>7</v>
      </c>
      <c r="H228" s="67" t="s">
        <v>323</v>
      </c>
      <c r="I228" s="63">
        <v>9</v>
      </c>
      <c r="J228" s="63">
        <v>7</v>
      </c>
      <c r="K228" s="67" t="s">
        <v>323</v>
      </c>
      <c r="L228" s="63">
        <v>9</v>
      </c>
    </row>
    <row r="229" spans="1:12">
      <c r="A229" s="68">
        <v>4</v>
      </c>
      <c r="B229" s="63" t="s">
        <v>1026</v>
      </c>
      <c r="C229" s="68">
        <v>8</v>
      </c>
      <c r="D229" s="68">
        <v>1</v>
      </c>
      <c r="E229" s="68">
        <v>0</v>
      </c>
      <c r="F229" s="68">
        <v>7</v>
      </c>
      <c r="G229" s="68">
        <v>2</v>
      </c>
      <c r="H229" s="63" t="s">
        <v>323</v>
      </c>
      <c r="I229" s="69">
        <v>14</v>
      </c>
      <c r="J229" s="68">
        <v>2</v>
      </c>
      <c r="K229" s="63" t="s">
        <v>323</v>
      </c>
      <c r="L229" s="69">
        <v>14</v>
      </c>
    </row>
    <row r="230" spans="1:12">
      <c r="A230" s="68"/>
      <c r="C230" s="68"/>
      <c r="D230" s="68"/>
      <c r="E230" s="68"/>
      <c r="F230" s="68"/>
      <c r="G230" s="68"/>
      <c r="I230" s="69"/>
      <c r="J230" s="68"/>
      <c r="L230" s="69"/>
    </row>
    <row r="231" spans="1:12">
      <c r="A231" s="68" t="s">
        <v>1684</v>
      </c>
      <c r="C231" s="68"/>
      <c r="D231" s="68"/>
      <c r="E231" s="68"/>
      <c r="F231" s="68"/>
      <c r="G231" s="68"/>
      <c r="I231" s="69"/>
      <c r="J231" s="68"/>
      <c r="L231" s="69"/>
    </row>
    <row r="232" spans="1:12">
      <c r="A232" s="68"/>
      <c r="C232" s="68" t="s">
        <v>316</v>
      </c>
      <c r="D232" s="68" t="s">
        <v>317</v>
      </c>
      <c r="E232" s="68" t="s">
        <v>318</v>
      </c>
      <c r="F232" s="68" t="s">
        <v>319</v>
      </c>
      <c r="G232" s="68"/>
      <c r="H232" s="63" t="s">
        <v>320</v>
      </c>
      <c r="I232" s="69"/>
      <c r="J232" s="68"/>
      <c r="K232" s="63" t="s">
        <v>321</v>
      </c>
      <c r="L232" s="69"/>
    </row>
    <row r="233" spans="1:12">
      <c r="A233" s="68">
        <v>1</v>
      </c>
      <c r="B233" s="63" t="s">
        <v>340</v>
      </c>
      <c r="C233" s="68">
        <v>8</v>
      </c>
      <c r="D233" s="68">
        <v>6</v>
      </c>
      <c r="E233" s="68">
        <v>1</v>
      </c>
      <c r="F233" s="68">
        <v>1</v>
      </c>
      <c r="G233" s="68">
        <v>13</v>
      </c>
      <c r="H233" s="63" t="s">
        <v>323</v>
      </c>
      <c r="I233" s="69">
        <v>3</v>
      </c>
      <c r="J233" s="68">
        <v>13</v>
      </c>
      <c r="K233" s="63" t="s">
        <v>323</v>
      </c>
      <c r="L233" s="69">
        <v>3</v>
      </c>
    </row>
    <row r="234" spans="1:12">
      <c r="A234" s="63">
        <v>2</v>
      </c>
      <c r="B234" s="63" t="s">
        <v>1039</v>
      </c>
      <c r="C234" s="63">
        <v>8</v>
      </c>
      <c r="D234" s="63">
        <v>6</v>
      </c>
      <c r="E234" s="63">
        <v>0</v>
      </c>
      <c r="F234" s="63">
        <v>2</v>
      </c>
      <c r="G234" s="63">
        <v>12</v>
      </c>
      <c r="H234" s="63" t="s">
        <v>323</v>
      </c>
      <c r="I234" s="63">
        <v>4</v>
      </c>
      <c r="J234" s="63">
        <v>12</v>
      </c>
      <c r="K234" s="63" t="s">
        <v>323</v>
      </c>
      <c r="L234" s="63">
        <v>4</v>
      </c>
    </row>
    <row r="235" spans="1:12">
      <c r="A235" s="65">
        <v>3</v>
      </c>
      <c r="B235" s="63" t="s">
        <v>415</v>
      </c>
      <c r="C235" s="63">
        <v>8</v>
      </c>
      <c r="D235" s="63">
        <v>3</v>
      </c>
      <c r="E235" s="63">
        <v>1</v>
      </c>
      <c r="F235" s="63">
        <v>4</v>
      </c>
      <c r="G235" s="63">
        <v>7</v>
      </c>
      <c r="H235" s="63" t="s">
        <v>323</v>
      </c>
      <c r="I235" s="63">
        <v>9</v>
      </c>
      <c r="J235" s="63">
        <v>7</v>
      </c>
      <c r="K235" s="63" t="s">
        <v>323</v>
      </c>
      <c r="L235" s="63">
        <v>9</v>
      </c>
    </row>
    <row r="236" spans="1:12">
      <c r="A236" s="63">
        <v>4</v>
      </c>
      <c r="B236" s="63" t="s">
        <v>1062</v>
      </c>
      <c r="C236" s="66">
        <v>8</v>
      </c>
      <c r="D236" s="66">
        <v>3</v>
      </c>
      <c r="E236" s="66">
        <v>0</v>
      </c>
      <c r="F236" s="66">
        <v>5</v>
      </c>
      <c r="G236" s="63">
        <v>6</v>
      </c>
      <c r="H236" s="67" t="s">
        <v>323</v>
      </c>
      <c r="I236" s="63">
        <v>10</v>
      </c>
      <c r="J236" s="63">
        <v>6</v>
      </c>
      <c r="K236" s="67" t="s">
        <v>323</v>
      </c>
      <c r="L236" s="63">
        <v>10</v>
      </c>
    </row>
    <row r="237" spans="1:12">
      <c r="A237" s="68">
        <v>5</v>
      </c>
      <c r="B237" s="63" t="s">
        <v>1067</v>
      </c>
      <c r="C237" s="68">
        <v>8</v>
      </c>
      <c r="D237" s="68">
        <v>1</v>
      </c>
      <c r="E237" s="68">
        <v>0</v>
      </c>
      <c r="F237" s="68">
        <v>7</v>
      </c>
      <c r="G237" s="68">
        <v>2</v>
      </c>
      <c r="H237" s="63" t="s">
        <v>323</v>
      </c>
      <c r="I237" s="69">
        <v>14</v>
      </c>
      <c r="J237" s="68">
        <v>2</v>
      </c>
      <c r="K237" s="63" t="s">
        <v>323</v>
      </c>
      <c r="L237" s="69">
        <v>14</v>
      </c>
    </row>
    <row r="238" spans="1:12">
      <c r="C238" s="68"/>
      <c r="D238" s="68"/>
      <c r="E238" s="68"/>
      <c r="F238" s="68"/>
      <c r="G238" s="68"/>
      <c r="I238" s="69"/>
      <c r="J238" s="68"/>
      <c r="L238" s="69"/>
    </row>
    <row r="239" spans="1:12">
      <c r="A239" s="68" t="s">
        <v>1685</v>
      </c>
      <c r="C239" s="68"/>
      <c r="D239" s="68"/>
      <c r="E239" s="68"/>
      <c r="F239" s="68"/>
      <c r="G239" s="68"/>
      <c r="I239" s="69"/>
      <c r="J239" s="68"/>
      <c r="L239" s="69"/>
    </row>
    <row r="240" spans="1:12">
      <c r="A240" s="68"/>
      <c r="C240" s="68" t="s">
        <v>316</v>
      </c>
      <c r="D240" s="68" t="s">
        <v>317</v>
      </c>
      <c r="E240" s="68" t="s">
        <v>318</v>
      </c>
      <c r="F240" s="68" t="s">
        <v>319</v>
      </c>
      <c r="G240" s="68"/>
      <c r="H240" s="63" t="s">
        <v>320</v>
      </c>
      <c r="I240" s="69"/>
      <c r="J240" s="68"/>
      <c r="K240" s="63" t="s">
        <v>321</v>
      </c>
      <c r="L240" s="69"/>
    </row>
    <row r="241" spans="1:12">
      <c r="A241" s="63">
        <v>1</v>
      </c>
      <c r="B241" s="63" t="s">
        <v>1023</v>
      </c>
      <c r="C241" s="63">
        <v>8</v>
      </c>
      <c r="D241" s="63">
        <v>7</v>
      </c>
      <c r="E241" s="63">
        <v>0</v>
      </c>
      <c r="F241" s="63">
        <v>1</v>
      </c>
      <c r="G241" s="63">
        <v>14</v>
      </c>
      <c r="H241" s="63" t="s">
        <v>323</v>
      </c>
      <c r="I241" s="63">
        <v>2</v>
      </c>
      <c r="J241" s="63">
        <v>14</v>
      </c>
      <c r="K241" s="63" t="s">
        <v>323</v>
      </c>
      <c r="L241" s="63">
        <v>2</v>
      </c>
    </row>
    <row r="242" spans="1:12">
      <c r="A242" s="65">
        <v>2</v>
      </c>
      <c r="B242" s="63" t="s">
        <v>1051</v>
      </c>
      <c r="C242" s="63">
        <v>8</v>
      </c>
      <c r="D242" s="63">
        <v>5</v>
      </c>
      <c r="E242" s="63">
        <v>0</v>
      </c>
      <c r="F242" s="63">
        <v>3</v>
      </c>
      <c r="G242" s="63">
        <v>10</v>
      </c>
      <c r="H242" s="63" t="s">
        <v>323</v>
      </c>
      <c r="I242" s="63">
        <v>6</v>
      </c>
      <c r="J242" s="63">
        <v>10</v>
      </c>
      <c r="K242" s="63" t="s">
        <v>323</v>
      </c>
      <c r="L242" s="63">
        <v>6</v>
      </c>
    </row>
    <row r="243" spans="1:12">
      <c r="A243" s="63">
        <v>3</v>
      </c>
      <c r="B243" s="63" t="s">
        <v>1042</v>
      </c>
      <c r="C243" s="66">
        <v>8</v>
      </c>
      <c r="D243" s="66">
        <v>4</v>
      </c>
      <c r="E243" s="66">
        <v>0</v>
      </c>
      <c r="F243" s="66">
        <v>4</v>
      </c>
      <c r="G243" s="63">
        <v>8</v>
      </c>
      <c r="H243" s="67" t="s">
        <v>323</v>
      </c>
      <c r="I243" s="63">
        <v>8</v>
      </c>
      <c r="J243" s="63">
        <v>8</v>
      </c>
      <c r="K243" s="67" t="s">
        <v>323</v>
      </c>
      <c r="L243" s="63">
        <v>8</v>
      </c>
    </row>
    <row r="244" spans="1:12">
      <c r="A244" s="68">
        <v>4</v>
      </c>
      <c r="B244" s="63" t="s">
        <v>1032</v>
      </c>
      <c r="C244" s="68">
        <v>8</v>
      </c>
      <c r="D244" s="68">
        <v>0</v>
      </c>
      <c r="E244" s="68">
        <v>0</v>
      </c>
      <c r="F244" s="68">
        <v>8</v>
      </c>
      <c r="G244" s="68">
        <v>0</v>
      </c>
      <c r="H244" s="63" t="s">
        <v>323</v>
      </c>
      <c r="I244" s="69">
        <v>16</v>
      </c>
      <c r="J244" s="68">
        <v>0</v>
      </c>
      <c r="K244" s="63" t="s">
        <v>323</v>
      </c>
      <c r="L244" s="69">
        <v>16</v>
      </c>
    </row>
    <row r="245" spans="1:12">
      <c r="A245" s="68"/>
      <c r="C245" s="68"/>
      <c r="D245" s="68"/>
      <c r="E245" s="68"/>
      <c r="F245" s="68"/>
      <c r="G245" s="68"/>
      <c r="I245" s="69"/>
      <c r="J245" s="68"/>
      <c r="L245" s="69"/>
    </row>
    <row r="246" spans="1:12">
      <c r="A246" s="68" t="s">
        <v>1686</v>
      </c>
      <c r="C246" s="68"/>
      <c r="D246" s="68"/>
      <c r="E246" s="68"/>
      <c r="F246" s="68"/>
      <c r="G246" s="68"/>
      <c r="I246" s="69"/>
      <c r="J246" s="68"/>
      <c r="L246" s="69"/>
    </row>
    <row r="247" spans="1:12">
      <c r="A247" s="68"/>
      <c r="C247" s="68" t="s">
        <v>316</v>
      </c>
      <c r="D247" s="68" t="s">
        <v>317</v>
      </c>
      <c r="E247" s="68" t="s">
        <v>318</v>
      </c>
      <c r="F247" s="68" t="s">
        <v>319</v>
      </c>
      <c r="G247" s="68"/>
      <c r="H247" s="63" t="s">
        <v>320</v>
      </c>
      <c r="I247" s="69"/>
      <c r="J247" s="68"/>
      <c r="K247" s="63" t="s">
        <v>321</v>
      </c>
      <c r="L247" s="69"/>
    </row>
    <row r="248" spans="1:12">
      <c r="A248" s="63">
        <v>1</v>
      </c>
      <c r="B248" s="63" t="s">
        <v>1024</v>
      </c>
      <c r="C248" s="63">
        <v>8</v>
      </c>
      <c r="D248" s="63">
        <v>6</v>
      </c>
      <c r="E248" s="63">
        <v>0</v>
      </c>
      <c r="F248" s="63">
        <v>2</v>
      </c>
      <c r="G248" s="63">
        <v>12</v>
      </c>
      <c r="H248" s="63" t="s">
        <v>323</v>
      </c>
      <c r="I248" s="63">
        <v>4</v>
      </c>
      <c r="J248" s="63">
        <v>12</v>
      </c>
      <c r="K248" s="63" t="s">
        <v>323</v>
      </c>
      <c r="L248" s="63">
        <v>4</v>
      </c>
    </row>
    <row r="249" spans="1:12">
      <c r="A249" s="65">
        <v>2</v>
      </c>
      <c r="B249" s="63" t="s">
        <v>1034</v>
      </c>
      <c r="C249" s="63">
        <v>8</v>
      </c>
      <c r="D249" s="63">
        <v>4</v>
      </c>
      <c r="E249" s="63">
        <v>1</v>
      </c>
      <c r="F249" s="63">
        <v>3</v>
      </c>
      <c r="G249" s="63">
        <v>8</v>
      </c>
      <c r="H249" s="63" t="s">
        <v>323</v>
      </c>
      <c r="I249" s="63">
        <v>6</v>
      </c>
      <c r="J249" s="63">
        <v>9</v>
      </c>
      <c r="K249" s="63" t="s">
        <v>323</v>
      </c>
      <c r="L249" s="63">
        <v>7</v>
      </c>
    </row>
    <row r="250" spans="1:12">
      <c r="A250" s="63">
        <v>3</v>
      </c>
      <c r="B250" s="63" t="s">
        <v>1065</v>
      </c>
      <c r="C250" s="66">
        <v>8</v>
      </c>
      <c r="D250" s="66">
        <v>4</v>
      </c>
      <c r="E250" s="66">
        <v>1</v>
      </c>
      <c r="F250" s="66">
        <v>3</v>
      </c>
      <c r="G250" s="63">
        <v>8</v>
      </c>
      <c r="H250" s="67" t="s">
        <v>323</v>
      </c>
      <c r="I250" s="63">
        <v>6</v>
      </c>
      <c r="J250" s="63">
        <v>9</v>
      </c>
      <c r="K250" s="67" t="s">
        <v>323</v>
      </c>
      <c r="L250" s="63">
        <v>7</v>
      </c>
    </row>
    <row r="251" spans="1:12">
      <c r="A251" s="68">
        <v>4</v>
      </c>
      <c r="B251" s="63" t="s">
        <v>362</v>
      </c>
      <c r="C251" s="68">
        <v>8</v>
      </c>
      <c r="D251" s="68">
        <v>1</v>
      </c>
      <c r="E251" s="68">
        <v>0</v>
      </c>
      <c r="F251" s="68">
        <v>7</v>
      </c>
      <c r="G251" s="68">
        <v>2</v>
      </c>
      <c r="H251" s="63" t="s">
        <v>323</v>
      </c>
      <c r="I251" s="69">
        <v>14</v>
      </c>
      <c r="J251" s="68">
        <v>2</v>
      </c>
      <c r="K251" s="63" t="s">
        <v>323</v>
      </c>
      <c r="L251" s="69">
        <v>14</v>
      </c>
    </row>
    <row r="252" spans="1:12">
      <c r="A252" s="68"/>
      <c r="C252" s="68"/>
      <c r="D252" s="68"/>
      <c r="E252" s="68"/>
      <c r="F252" s="68"/>
      <c r="G252" s="68"/>
      <c r="I252" s="69"/>
      <c r="J252" s="68"/>
      <c r="L252" s="69"/>
    </row>
    <row r="253" spans="1:12">
      <c r="A253" s="68" t="s">
        <v>1687</v>
      </c>
      <c r="C253" s="68"/>
      <c r="D253" s="68"/>
      <c r="E253" s="68"/>
      <c r="F253" s="68"/>
      <c r="G253" s="68"/>
      <c r="I253" s="69"/>
      <c r="J253" s="68"/>
      <c r="L253" s="69"/>
    </row>
    <row r="254" spans="1:12">
      <c r="A254" s="68"/>
      <c r="C254" s="68" t="s">
        <v>316</v>
      </c>
      <c r="D254" s="68" t="s">
        <v>317</v>
      </c>
      <c r="E254" s="68" t="s">
        <v>318</v>
      </c>
      <c r="F254" s="68" t="s">
        <v>319</v>
      </c>
      <c r="G254" s="68"/>
      <c r="H254" s="63" t="s">
        <v>320</v>
      </c>
      <c r="I254" s="69"/>
      <c r="J254" s="68"/>
      <c r="K254" s="63" t="s">
        <v>321</v>
      </c>
      <c r="L254" s="69"/>
    </row>
    <row r="255" spans="1:12">
      <c r="A255" s="63">
        <v>1</v>
      </c>
      <c r="B255" s="63" t="s">
        <v>365</v>
      </c>
      <c r="C255" s="63">
        <v>8</v>
      </c>
      <c r="D255" s="63">
        <v>7</v>
      </c>
      <c r="E255" s="63">
        <v>0</v>
      </c>
      <c r="F255" s="63">
        <v>1</v>
      </c>
      <c r="G255" s="63">
        <v>14</v>
      </c>
      <c r="H255" s="63" t="s">
        <v>323</v>
      </c>
      <c r="I255" s="63">
        <v>2</v>
      </c>
      <c r="J255" s="63">
        <v>14</v>
      </c>
      <c r="K255" s="63" t="s">
        <v>323</v>
      </c>
      <c r="L255" s="63">
        <v>2</v>
      </c>
    </row>
    <row r="256" spans="1:12">
      <c r="A256" s="65">
        <v>2</v>
      </c>
      <c r="B256" s="63" t="s">
        <v>1041</v>
      </c>
      <c r="C256" s="63">
        <v>8</v>
      </c>
      <c r="D256" s="63">
        <v>5</v>
      </c>
      <c r="E256" s="63">
        <v>0</v>
      </c>
      <c r="F256" s="63">
        <v>3</v>
      </c>
      <c r="G256" s="63">
        <v>10</v>
      </c>
      <c r="H256" s="63" t="s">
        <v>323</v>
      </c>
      <c r="I256" s="63">
        <v>6</v>
      </c>
      <c r="J256" s="63">
        <v>10</v>
      </c>
      <c r="K256" s="63" t="s">
        <v>323</v>
      </c>
      <c r="L256" s="63">
        <v>6</v>
      </c>
    </row>
    <row r="257" spans="1:12">
      <c r="A257" s="63">
        <v>3</v>
      </c>
      <c r="B257" s="63" t="s">
        <v>434</v>
      </c>
      <c r="C257" s="66">
        <v>8</v>
      </c>
      <c r="D257" s="66">
        <v>5</v>
      </c>
      <c r="E257" s="66">
        <v>0</v>
      </c>
      <c r="F257" s="66">
        <v>3</v>
      </c>
      <c r="G257" s="63">
        <v>10</v>
      </c>
      <c r="H257" s="67" t="s">
        <v>323</v>
      </c>
      <c r="I257" s="63">
        <v>6</v>
      </c>
      <c r="J257" s="63">
        <v>10</v>
      </c>
      <c r="K257" s="67" t="s">
        <v>323</v>
      </c>
      <c r="L257" s="63">
        <v>6</v>
      </c>
    </row>
    <row r="258" spans="1:12">
      <c r="A258" s="68">
        <v>4</v>
      </c>
      <c r="B258" s="63" t="s">
        <v>1022</v>
      </c>
      <c r="C258" s="68">
        <v>8</v>
      </c>
      <c r="D258" s="68">
        <v>3</v>
      </c>
      <c r="E258" s="68">
        <v>0</v>
      </c>
      <c r="F258" s="68">
        <v>5</v>
      </c>
      <c r="G258" s="68">
        <v>6</v>
      </c>
      <c r="H258" s="63" t="s">
        <v>323</v>
      </c>
      <c r="I258" s="69">
        <v>10</v>
      </c>
      <c r="J258" s="68">
        <v>6</v>
      </c>
      <c r="K258" s="63" t="s">
        <v>323</v>
      </c>
      <c r="L258" s="69">
        <v>10</v>
      </c>
    </row>
    <row r="259" spans="1:12">
      <c r="A259" s="68">
        <v>5</v>
      </c>
      <c r="B259" s="63" t="s">
        <v>1030</v>
      </c>
      <c r="C259" s="68">
        <v>8</v>
      </c>
      <c r="D259" s="68">
        <v>0</v>
      </c>
      <c r="E259" s="68">
        <v>0</v>
      </c>
      <c r="F259" s="68">
        <v>8</v>
      </c>
      <c r="G259" s="68">
        <v>0</v>
      </c>
      <c r="H259" s="63" t="s">
        <v>323</v>
      </c>
      <c r="I259" s="69">
        <v>16</v>
      </c>
      <c r="J259" s="68">
        <v>0</v>
      </c>
      <c r="K259" s="63" t="s">
        <v>323</v>
      </c>
      <c r="L259" s="69">
        <v>16</v>
      </c>
    </row>
    <row r="260" spans="1:12">
      <c r="A260" s="68"/>
      <c r="C260" s="68"/>
      <c r="D260" s="68"/>
      <c r="E260" s="68"/>
      <c r="F260" s="68"/>
      <c r="G260" s="68"/>
      <c r="I260" s="69"/>
      <c r="J260" s="68"/>
      <c r="L260" s="69"/>
    </row>
    <row r="261" spans="1:12">
      <c r="A261" s="68" t="s">
        <v>1688</v>
      </c>
      <c r="C261" s="68"/>
      <c r="D261" s="68"/>
      <c r="E261" s="68"/>
      <c r="F261" s="68"/>
      <c r="G261" s="68"/>
      <c r="I261" s="69"/>
      <c r="J261" s="68"/>
      <c r="L261" s="69"/>
    </row>
    <row r="262" spans="1:12">
      <c r="C262" s="63" t="s">
        <v>316</v>
      </c>
      <c r="D262" s="63" t="s">
        <v>317</v>
      </c>
      <c r="E262" s="63" t="s">
        <v>318</v>
      </c>
      <c r="F262" s="63" t="s">
        <v>319</v>
      </c>
      <c r="H262" s="63" t="s">
        <v>320</v>
      </c>
      <c r="K262" s="63" t="s">
        <v>321</v>
      </c>
    </row>
    <row r="263" spans="1:12">
      <c r="A263" s="65">
        <v>1</v>
      </c>
      <c r="B263" s="63" t="s">
        <v>331</v>
      </c>
      <c r="C263" s="63">
        <v>4</v>
      </c>
      <c r="D263" s="63">
        <v>2</v>
      </c>
      <c r="E263" s="63">
        <v>2</v>
      </c>
      <c r="F263" s="63">
        <v>0</v>
      </c>
      <c r="G263" s="63">
        <v>12</v>
      </c>
      <c r="H263" s="63" t="s">
        <v>323</v>
      </c>
      <c r="I263" s="63">
        <v>4</v>
      </c>
      <c r="J263" s="63">
        <v>6</v>
      </c>
      <c r="K263" s="63" t="s">
        <v>323</v>
      </c>
      <c r="L263" s="63">
        <v>2</v>
      </c>
    </row>
    <row r="264" spans="1:12">
      <c r="B264" s="63" t="s">
        <v>1063</v>
      </c>
      <c r="C264" s="66">
        <v>4</v>
      </c>
      <c r="D264" s="66">
        <v>2</v>
      </c>
      <c r="E264" s="66">
        <v>2</v>
      </c>
      <c r="F264" s="66">
        <v>0</v>
      </c>
      <c r="G264" s="63">
        <v>12</v>
      </c>
      <c r="H264" s="67" t="s">
        <v>323</v>
      </c>
      <c r="I264" s="63">
        <v>4</v>
      </c>
      <c r="J264" s="63">
        <v>6</v>
      </c>
      <c r="K264" s="67" t="s">
        <v>323</v>
      </c>
      <c r="L264" s="63">
        <v>2</v>
      </c>
    </row>
    <row r="265" spans="1:12">
      <c r="A265" s="68">
        <v>3</v>
      </c>
      <c r="B265" s="63" t="s">
        <v>415</v>
      </c>
      <c r="C265" s="68">
        <v>4</v>
      </c>
      <c r="D265" s="68">
        <v>0</v>
      </c>
      <c r="E265" s="68">
        <v>3</v>
      </c>
      <c r="F265" s="68">
        <v>1</v>
      </c>
      <c r="G265" s="68">
        <v>6</v>
      </c>
      <c r="H265" s="63" t="s">
        <v>323</v>
      </c>
      <c r="I265" s="69">
        <v>10</v>
      </c>
      <c r="J265" s="68">
        <v>3</v>
      </c>
      <c r="K265" s="63" t="s">
        <v>323</v>
      </c>
      <c r="L265" s="69">
        <v>5</v>
      </c>
    </row>
    <row r="266" spans="1:12">
      <c r="A266" s="68">
        <v>4</v>
      </c>
      <c r="B266" s="63" t="s">
        <v>1030</v>
      </c>
      <c r="C266" s="68">
        <v>4</v>
      </c>
      <c r="D266" s="68">
        <v>0</v>
      </c>
      <c r="E266" s="68">
        <v>1</v>
      </c>
      <c r="F266" s="68">
        <v>3</v>
      </c>
      <c r="G266" s="68">
        <v>2</v>
      </c>
      <c r="H266" s="63" t="s">
        <v>323</v>
      </c>
      <c r="I266" s="69">
        <v>14</v>
      </c>
      <c r="J266" s="68">
        <v>1</v>
      </c>
      <c r="K266" s="63" t="s">
        <v>323</v>
      </c>
      <c r="L266" s="69">
        <v>7</v>
      </c>
    </row>
    <row r="267" spans="1:12">
      <c r="A267" s="68"/>
      <c r="C267" s="68"/>
      <c r="D267" s="68"/>
      <c r="E267" s="68"/>
      <c r="F267" s="68"/>
      <c r="G267" s="68"/>
      <c r="I267" s="69"/>
      <c r="J267" s="68"/>
      <c r="L267" s="69"/>
    </row>
    <row r="268" spans="1:12">
      <c r="A268" s="68" t="s">
        <v>1689</v>
      </c>
      <c r="C268" s="68"/>
      <c r="D268" s="68"/>
      <c r="E268" s="68"/>
      <c r="F268" s="68"/>
      <c r="G268" s="68"/>
      <c r="I268" s="69"/>
      <c r="J268" s="68"/>
      <c r="L268" s="69"/>
    </row>
    <row r="269" spans="1:12">
      <c r="C269" s="63" t="s">
        <v>316</v>
      </c>
      <c r="D269" s="63" t="s">
        <v>317</v>
      </c>
      <c r="E269" s="63" t="s">
        <v>318</v>
      </c>
      <c r="F269" s="63" t="s">
        <v>319</v>
      </c>
      <c r="H269" s="63" t="s">
        <v>320</v>
      </c>
      <c r="K269" s="63" t="s">
        <v>321</v>
      </c>
    </row>
    <row r="270" spans="1:12">
      <c r="A270" s="65">
        <v>1</v>
      </c>
      <c r="B270" s="63" t="s">
        <v>365</v>
      </c>
      <c r="C270" s="63">
        <v>4</v>
      </c>
      <c r="D270" s="63">
        <v>4</v>
      </c>
      <c r="E270" s="63">
        <v>0</v>
      </c>
      <c r="F270" s="63">
        <v>0</v>
      </c>
      <c r="G270" s="63">
        <v>15</v>
      </c>
      <c r="H270" s="63" t="s">
        <v>323</v>
      </c>
      <c r="I270" s="63">
        <v>1</v>
      </c>
      <c r="J270" s="63">
        <v>8</v>
      </c>
      <c r="K270" s="63" t="s">
        <v>323</v>
      </c>
      <c r="L270" s="63">
        <v>0</v>
      </c>
    </row>
    <row r="271" spans="1:12">
      <c r="A271" s="63">
        <v>2</v>
      </c>
      <c r="B271" s="63" t="s">
        <v>325</v>
      </c>
      <c r="C271" s="66">
        <v>4</v>
      </c>
      <c r="D271" s="66">
        <v>2</v>
      </c>
      <c r="E271" s="66">
        <v>1</v>
      </c>
      <c r="F271" s="66">
        <v>1</v>
      </c>
      <c r="G271" s="63">
        <v>10</v>
      </c>
      <c r="H271" s="67" t="s">
        <v>323</v>
      </c>
      <c r="I271" s="63">
        <v>6</v>
      </c>
      <c r="J271" s="63">
        <v>5</v>
      </c>
      <c r="K271" s="67" t="s">
        <v>323</v>
      </c>
      <c r="L271" s="63">
        <v>3</v>
      </c>
    </row>
    <row r="272" spans="1:12">
      <c r="A272" s="68">
        <v>3</v>
      </c>
      <c r="B272" s="63" t="s">
        <v>352</v>
      </c>
      <c r="C272" s="68">
        <v>4</v>
      </c>
      <c r="D272" s="68">
        <v>1</v>
      </c>
      <c r="E272" s="68">
        <v>1</v>
      </c>
      <c r="F272" s="68">
        <v>2</v>
      </c>
      <c r="G272" s="68">
        <v>7</v>
      </c>
      <c r="H272" s="63" t="s">
        <v>323</v>
      </c>
      <c r="I272" s="69">
        <v>9</v>
      </c>
      <c r="J272" s="68">
        <v>3</v>
      </c>
      <c r="K272" s="63" t="s">
        <v>323</v>
      </c>
      <c r="L272" s="69">
        <v>5</v>
      </c>
    </row>
    <row r="273" spans="1:12">
      <c r="A273" s="68"/>
      <c r="B273" s="63" t="s">
        <v>389</v>
      </c>
      <c r="C273" s="68">
        <v>4</v>
      </c>
      <c r="D273" s="68">
        <v>1</v>
      </c>
      <c r="E273" s="68">
        <v>1</v>
      </c>
      <c r="F273" s="68">
        <v>2</v>
      </c>
      <c r="G273" s="68">
        <v>6</v>
      </c>
      <c r="H273" s="63" t="s">
        <v>323</v>
      </c>
      <c r="I273" s="69">
        <v>10</v>
      </c>
      <c r="J273" s="68">
        <v>3</v>
      </c>
      <c r="K273" s="63" t="s">
        <v>323</v>
      </c>
      <c r="L273" s="69">
        <v>5</v>
      </c>
    </row>
    <row r="274" spans="1:12">
      <c r="A274" s="68">
        <v>5</v>
      </c>
      <c r="B274" s="63" t="s">
        <v>418</v>
      </c>
      <c r="C274" s="68">
        <v>4</v>
      </c>
      <c r="D274" s="68">
        <v>0</v>
      </c>
      <c r="E274" s="68">
        <v>1</v>
      </c>
      <c r="F274" s="68">
        <v>3</v>
      </c>
      <c r="G274" s="68">
        <v>2</v>
      </c>
      <c r="H274" s="63" t="s">
        <v>323</v>
      </c>
      <c r="I274" s="69">
        <v>14</v>
      </c>
      <c r="J274" s="68">
        <v>1</v>
      </c>
      <c r="K274" s="63" t="s">
        <v>323</v>
      </c>
      <c r="L274" s="69">
        <v>7</v>
      </c>
    </row>
    <row r="275" spans="1:12">
      <c r="A275" s="68"/>
      <c r="C275" s="68"/>
      <c r="D275" s="68"/>
      <c r="E275" s="68"/>
      <c r="F275" s="68"/>
      <c r="G275" s="68"/>
      <c r="I275" s="69"/>
      <c r="J275" s="68"/>
      <c r="L275" s="69"/>
    </row>
    <row r="276" spans="1:12">
      <c r="A276" s="63" t="s">
        <v>1690</v>
      </c>
    </row>
    <row r="277" spans="1:12">
      <c r="A277" s="65"/>
      <c r="C277" s="63" t="s">
        <v>316</v>
      </c>
      <c r="D277" s="63" t="s">
        <v>317</v>
      </c>
      <c r="E277" s="63" t="s">
        <v>318</v>
      </c>
      <c r="F277" s="63" t="s">
        <v>319</v>
      </c>
      <c r="H277" s="63" t="s">
        <v>320</v>
      </c>
      <c r="K277" s="63" t="s">
        <v>321</v>
      </c>
    </row>
    <row r="278" spans="1:12">
      <c r="A278" s="63">
        <v>1</v>
      </c>
      <c r="B278" s="63" t="s">
        <v>1062</v>
      </c>
      <c r="C278" s="66">
        <v>4</v>
      </c>
      <c r="D278" s="66">
        <v>3</v>
      </c>
      <c r="E278" s="66">
        <v>1</v>
      </c>
      <c r="F278" s="66">
        <v>0</v>
      </c>
      <c r="G278" s="63">
        <v>8</v>
      </c>
      <c r="H278" s="67" t="s">
        <v>323</v>
      </c>
      <c r="I278" s="63">
        <v>4</v>
      </c>
      <c r="J278" s="63">
        <v>7</v>
      </c>
      <c r="K278" s="67" t="s">
        <v>323</v>
      </c>
      <c r="L278" s="63">
        <v>1</v>
      </c>
    </row>
    <row r="279" spans="1:12">
      <c r="A279" s="68">
        <v>2</v>
      </c>
      <c r="B279" s="63" t="s">
        <v>1024</v>
      </c>
      <c r="C279" s="68">
        <v>4</v>
      </c>
      <c r="D279" s="68">
        <v>2</v>
      </c>
      <c r="E279" s="68">
        <v>0</v>
      </c>
      <c r="F279" s="68">
        <v>2</v>
      </c>
      <c r="G279" s="68">
        <v>9</v>
      </c>
      <c r="H279" s="63" t="s">
        <v>323</v>
      </c>
      <c r="I279" s="69">
        <v>3</v>
      </c>
      <c r="J279" s="68">
        <v>4</v>
      </c>
      <c r="K279" s="63" t="s">
        <v>323</v>
      </c>
      <c r="L279" s="69">
        <v>4</v>
      </c>
    </row>
    <row r="280" spans="1:12">
      <c r="A280" s="68">
        <v>3</v>
      </c>
      <c r="B280" s="63" t="s">
        <v>1077</v>
      </c>
      <c r="C280" s="68">
        <v>4</v>
      </c>
      <c r="D280" s="68">
        <v>2</v>
      </c>
      <c r="E280" s="68">
        <v>0</v>
      </c>
      <c r="F280" s="68">
        <v>2</v>
      </c>
      <c r="G280" s="68">
        <v>9</v>
      </c>
      <c r="H280" s="63" t="s">
        <v>323</v>
      </c>
      <c r="I280" s="69">
        <v>7</v>
      </c>
      <c r="J280" s="68">
        <v>4</v>
      </c>
      <c r="K280" s="63" t="s">
        <v>323</v>
      </c>
      <c r="L280" s="69">
        <v>4</v>
      </c>
    </row>
    <row r="281" spans="1:12">
      <c r="A281" s="68">
        <v>4</v>
      </c>
      <c r="B281" s="63" t="s">
        <v>390</v>
      </c>
      <c r="C281" s="68">
        <v>4</v>
      </c>
      <c r="D281" s="68">
        <v>1</v>
      </c>
      <c r="E281" s="68">
        <v>1</v>
      </c>
      <c r="F281" s="68">
        <v>2</v>
      </c>
      <c r="G281" s="68">
        <v>6</v>
      </c>
      <c r="H281" s="63" t="s">
        <v>323</v>
      </c>
      <c r="I281" s="69">
        <v>6</v>
      </c>
      <c r="J281" s="68">
        <v>3</v>
      </c>
      <c r="K281" s="63" t="s">
        <v>323</v>
      </c>
      <c r="L281" s="69">
        <v>5</v>
      </c>
    </row>
    <row r="282" spans="1:12">
      <c r="A282" s="68">
        <v>5</v>
      </c>
      <c r="B282" s="63" t="s">
        <v>1087</v>
      </c>
      <c r="C282" s="68">
        <v>4</v>
      </c>
      <c r="D282" s="68">
        <v>0</v>
      </c>
      <c r="E282" s="68">
        <v>0</v>
      </c>
      <c r="F282" s="68">
        <v>4</v>
      </c>
      <c r="G282" s="68">
        <v>0</v>
      </c>
      <c r="H282" s="63" t="s">
        <v>323</v>
      </c>
      <c r="I282" s="69">
        <v>12</v>
      </c>
      <c r="J282" s="68">
        <v>0</v>
      </c>
      <c r="K282" s="63" t="s">
        <v>323</v>
      </c>
      <c r="L282" s="69">
        <v>8</v>
      </c>
    </row>
    <row r="284" spans="1:12">
      <c r="A284" s="65" t="s">
        <v>1691</v>
      </c>
    </row>
    <row r="285" spans="1:12">
      <c r="C285" s="66" t="s">
        <v>316</v>
      </c>
      <c r="D285" s="66" t="s">
        <v>317</v>
      </c>
      <c r="E285" s="66" t="s">
        <v>318</v>
      </c>
      <c r="F285" s="66" t="s">
        <v>319</v>
      </c>
      <c r="H285" s="67" t="s">
        <v>320</v>
      </c>
      <c r="K285" s="67" t="s">
        <v>321</v>
      </c>
    </row>
    <row r="286" spans="1:12">
      <c r="A286" s="68">
        <v>1</v>
      </c>
      <c r="B286" s="63" t="s">
        <v>1042</v>
      </c>
      <c r="C286" s="68">
        <v>4</v>
      </c>
      <c r="D286" s="68">
        <v>3</v>
      </c>
      <c r="E286" s="68">
        <v>1</v>
      </c>
      <c r="F286" s="68">
        <v>0</v>
      </c>
      <c r="G286" s="68">
        <v>10</v>
      </c>
      <c r="H286" s="63" t="s">
        <v>323</v>
      </c>
      <c r="I286" s="69">
        <v>2</v>
      </c>
      <c r="J286" s="68">
        <v>7</v>
      </c>
      <c r="K286" s="63" t="s">
        <v>323</v>
      </c>
      <c r="L286" s="69">
        <v>1</v>
      </c>
    </row>
    <row r="287" spans="1:12">
      <c r="A287" s="68">
        <v>2</v>
      </c>
      <c r="B287" s="63" t="s">
        <v>1035</v>
      </c>
      <c r="C287" s="68">
        <v>4</v>
      </c>
      <c r="D287" s="68">
        <v>1</v>
      </c>
      <c r="E287" s="68">
        <v>1</v>
      </c>
      <c r="F287" s="68">
        <v>2</v>
      </c>
      <c r="G287" s="68">
        <v>6</v>
      </c>
      <c r="H287" s="63" t="s">
        <v>323</v>
      </c>
      <c r="I287" s="69">
        <v>10</v>
      </c>
      <c r="J287" s="68">
        <v>3</v>
      </c>
      <c r="K287" s="63" t="s">
        <v>323</v>
      </c>
      <c r="L287" s="69">
        <v>5</v>
      </c>
    </row>
    <row r="288" spans="1:12">
      <c r="A288" s="68">
        <v>3</v>
      </c>
      <c r="B288" s="63" t="s">
        <v>1065</v>
      </c>
      <c r="C288" s="68">
        <v>4</v>
      </c>
      <c r="D288" s="68">
        <v>1</v>
      </c>
      <c r="E288" s="68">
        <v>1</v>
      </c>
      <c r="F288" s="68">
        <v>2</v>
      </c>
      <c r="G288" s="68">
        <v>2</v>
      </c>
      <c r="H288" s="63" t="s">
        <v>323</v>
      </c>
      <c r="I288" s="69">
        <v>10</v>
      </c>
      <c r="J288" s="68">
        <v>3</v>
      </c>
      <c r="K288" s="63" t="s">
        <v>323</v>
      </c>
      <c r="L288" s="69">
        <v>5</v>
      </c>
    </row>
    <row r="289" spans="1:12">
      <c r="A289" s="68">
        <v>4</v>
      </c>
      <c r="B289" s="63" t="s">
        <v>340</v>
      </c>
      <c r="C289" s="68">
        <v>4</v>
      </c>
      <c r="D289" s="68">
        <v>1</v>
      </c>
      <c r="E289" s="68">
        <v>1</v>
      </c>
      <c r="F289" s="68">
        <v>2</v>
      </c>
      <c r="G289" s="68">
        <v>6</v>
      </c>
      <c r="H289" s="63" t="s">
        <v>323</v>
      </c>
      <c r="I289" s="69">
        <v>2</v>
      </c>
      <c r="J289" s="68">
        <v>3</v>
      </c>
      <c r="K289" s="63" t="s">
        <v>323</v>
      </c>
      <c r="L289" s="69">
        <v>5</v>
      </c>
    </row>
    <row r="291" spans="1:12">
      <c r="A291" s="65" t="s">
        <v>1692</v>
      </c>
    </row>
    <row r="292" spans="1:12">
      <c r="C292" s="66" t="s">
        <v>316</v>
      </c>
      <c r="D292" s="66" t="s">
        <v>317</v>
      </c>
      <c r="E292" s="66" t="s">
        <v>318</v>
      </c>
      <c r="F292" s="66" t="s">
        <v>319</v>
      </c>
      <c r="H292" s="67" t="s">
        <v>320</v>
      </c>
      <c r="K292" s="67" t="s">
        <v>321</v>
      </c>
    </row>
    <row r="293" spans="1:12">
      <c r="A293" s="68">
        <v>1</v>
      </c>
      <c r="B293" s="63" t="s">
        <v>1028</v>
      </c>
      <c r="C293" s="68">
        <v>4</v>
      </c>
      <c r="D293" s="68">
        <v>2</v>
      </c>
      <c r="E293" s="68">
        <v>1</v>
      </c>
      <c r="F293" s="68">
        <v>1</v>
      </c>
      <c r="G293" s="68">
        <v>10</v>
      </c>
      <c r="H293" s="63" t="s">
        <v>323</v>
      </c>
      <c r="I293" s="69">
        <v>6</v>
      </c>
      <c r="J293" s="68">
        <v>5</v>
      </c>
      <c r="K293" s="63" t="s">
        <v>323</v>
      </c>
      <c r="L293" s="69">
        <v>3</v>
      </c>
    </row>
    <row r="294" spans="1:12">
      <c r="A294" s="68">
        <v>2</v>
      </c>
      <c r="B294" s="63" t="s">
        <v>1026</v>
      </c>
      <c r="C294" s="68">
        <v>4</v>
      </c>
      <c r="D294" s="68">
        <v>1</v>
      </c>
      <c r="E294" s="68">
        <v>2</v>
      </c>
      <c r="F294" s="68">
        <v>1</v>
      </c>
      <c r="G294" s="68">
        <v>8</v>
      </c>
      <c r="H294" s="63" t="s">
        <v>323</v>
      </c>
      <c r="I294" s="69">
        <v>8</v>
      </c>
      <c r="J294" s="68">
        <v>4</v>
      </c>
      <c r="K294" s="63" t="s">
        <v>323</v>
      </c>
      <c r="L294" s="69">
        <v>4</v>
      </c>
    </row>
    <row r="295" spans="1:12">
      <c r="A295" s="68">
        <v>3</v>
      </c>
      <c r="B295" s="63" t="s">
        <v>1076</v>
      </c>
      <c r="C295" s="68">
        <v>4</v>
      </c>
      <c r="D295" s="68">
        <v>1</v>
      </c>
      <c r="E295" s="68">
        <v>2</v>
      </c>
      <c r="F295" s="68">
        <v>1</v>
      </c>
      <c r="G295" s="68">
        <v>8</v>
      </c>
      <c r="H295" s="63" t="s">
        <v>323</v>
      </c>
      <c r="I295" s="69">
        <v>8</v>
      </c>
      <c r="J295" s="68">
        <v>4</v>
      </c>
      <c r="K295" s="63" t="s">
        <v>323</v>
      </c>
      <c r="L295" s="69">
        <v>4</v>
      </c>
    </row>
    <row r="296" spans="1:12">
      <c r="A296" s="68">
        <v>4</v>
      </c>
      <c r="B296" s="63" t="s">
        <v>1057</v>
      </c>
      <c r="C296" s="68">
        <v>4</v>
      </c>
      <c r="D296" s="68">
        <v>1</v>
      </c>
      <c r="E296" s="68">
        <v>2</v>
      </c>
      <c r="F296" s="68">
        <v>1</v>
      </c>
      <c r="G296" s="68">
        <v>8</v>
      </c>
      <c r="H296" s="63" t="s">
        <v>323</v>
      </c>
      <c r="I296" s="69">
        <v>8</v>
      </c>
      <c r="J296" s="68">
        <v>4</v>
      </c>
      <c r="K296" s="63" t="s">
        <v>323</v>
      </c>
      <c r="L296" s="69">
        <v>4</v>
      </c>
    </row>
    <row r="297" spans="1:12">
      <c r="A297" s="63">
        <v>5</v>
      </c>
      <c r="B297" s="63" t="s">
        <v>434</v>
      </c>
      <c r="C297" s="63">
        <v>4</v>
      </c>
      <c r="D297" s="63">
        <v>1</v>
      </c>
      <c r="E297" s="63">
        <v>1</v>
      </c>
      <c r="F297" s="63">
        <v>2</v>
      </c>
      <c r="G297" s="63">
        <v>6</v>
      </c>
      <c r="H297" s="63" t="s">
        <v>323</v>
      </c>
      <c r="I297" s="63">
        <v>10</v>
      </c>
      <c r="J297" s="63">
        <v>3</v>
      </c>
      <c r="K297" s="63" t="s">
        <v>323</v>
      </c>
      <c r="L297" s="63">
        <v>5</v>
      </c>
    </row>
    <row r="298" spans="1:12">
      <c r="A298" s="65"/>
    </row>
    <row r="299" spans="1:12">
      <c r="A299" s="63" t="s">
        <v>1693</v>
      </c>
      <c r="C299" s="66"/>
      <c r="D299" s="66"/>
      <c r="E299" s="66"/>
      <c r="F299" s="66"/>
      <c r="H299" s="67"/>
      <c r="K299" s="67"/>
    </row>
    <row r="300" spans="1:12">
      <c r="A300" s="68"/>
      <c r="C300" s="68" t="s">
        <v>316</v>
      </c>
      <c r="D300" s="68" t="s">
        <v>317</v>
      </c>
      <c r="E300" s="68" t="s">
        <v>318</v>
      </c>
      <c r="F300" s="68" t="s">
        <v>319</v>
      </c>
      <c r="G300" s="68"/>
      <c r="H300" s="63" t="s">
        <v>320</v>
      </c>
      <c r="I300" s="69"/>
      <c r="J300" s="68"/>
      <c r="K300" s="63" t="s">
        <v>321</v>
      </c>
      <c r="L300" s="69"/>
    </row>
    <row r="301" spans="1:12">
      <c r="A301" s="68">
        <v>1</v>
      </c>
      <c r="B301" s="63" t="s">
        <v>352</v>
      </c>
      <c r="C301" s="68">
        <v>4</v>
      </c>
      <c r="D301" s="68">
        <v>3</v>
      </c>
      <c r="E301" s="68">
        <v>1</v>
      </c>
      <c r="F301" s="68">
        <v>0</v>
      </c>
      <c r="G301" s="68">
        <v>14</v>
      </c>
      <c r="H301" s="63" t="s">
        <v>323</v>
      </c>
      <c r="I301" s="69">
        <v>2</v>
      </c>
      <c r="J301" s="68">
        <v>7</v>
      </c>
      <c r="K301" s="63" t="s">
        <v>323</v>
      </c>
      <c r="L301" s="69">
        <v>1</v>
      </c>
    </row>
    <row r="302" spans="1:12">
      <c r="A302" s="68">
        <v>2</v>
      </c>
      <c r="B302" s="63" t="s">
        <v>1041</v>
      </c>
      <c r="C302" s="68">
        <v>4</v>
      </c>
      <c r="D302" s="68">
        <v>2</v>
      </c>
      <c r="E302" s="68">
        <v>1</v>
      </c>
      <c r="F302" s="68">
        <v>1</v>
      </c>
      <c r="G302" s="68">
        <v>10</v>
      </c>
      <c r="H302" s="63" t="s">
        <v>323</v>
      </c>
      <c r="I302" s="69">
        <v>6</v>
      </c>
      <c r="J302" s="68">
        <v>5</v>
      </c>
      <c r="K302" s="63" t="s">
        <v>323</v>
      </c>
      <c r="L302" s="69">
        <v>3</v>
      </c>
    </row>
    <row r="303" spans="1:12">
      <c r="A303" s="68">
        <v>3</v>
      </c>
      <c r="B303" s="63" t="s">
        <v>1023</v>
      </c>
      <c r="C303" s="68">
        <v>4</v>
      </c>
      <c r="D303" s="68">
        <v>2</v>
      </c>
      <c r="E303" s="68">
        <v>0</v>
      </c>
      <c r="F303" s="68">
        <v>2</v>
      </c>
      <c r="G303" s="68">
        <v>8</v>
      </c>
      <c r="H303" s="63" t="s">
        <v>323</v>
      </c>
      <c r="I303" s="69">
        <v>8</v>
      </c>
      <c r="J303" s="68">
        <v>4</v>
      </c>
      <c r="K303" s="63" t="s">
        <v>323</v>
      </c>
      <c r="L303" s="69">
        <v>4</v>
      </c>
    </row>
    <row r="304" spans="1:12">
      <c r="A304" s="68">
        <v>4</v>
      </c>
      <c r="B304" s="63" t="s">
        <v>1051</v>
      </c>
      <c r="C304" s="68">
        <v>4</v>
      </c>
      <c r="D304" s="68">
        <v>0</v>
      </c>
      <c r="E304" s="68">
        <v>0</v>
      </c>
      <c r="F304" s="68">
        <v>4</v>
      </c>
      <c r="G304" s="68">
        <v>0</v>
      </c>
      <c r="H304" s="63" t="s">
        <v>323</v>
      </c>
      <c r="I304" s="69">
        <v>16</v>
      </c>
      <c r="J304" s="68">
        <v>0</v>
      </c>
      <c r="K304" s="63" t="s">
        <v>323</v>
      </c>
      <c r="L304" s="69">
        <v>8</v>
      </c>
    </row>
    <row r="305" spans="1:12">
      <c r="A305" s="68"/>
      <c r="C305" s="68"/>
      <c r="D305" s="68"/>
      <c r="E305" s="68"/>
      <c r="F305" s="68"/>
      <c r="G305" s="68"/>
      <c r="I305" s="69"/>
      <c r="J305" s="68"/>
      <c r="L305" s="69"/>
    </row>
    <row r="306" spans="1:12">
      <c r="A306" s="68" t="s">
        <v>722</v>
      </c>
      <c r="C306" s="68"/>
      <c r="D306" s="68"/>
      <c r="E306" s="68"/>
      <c r="F306" s="68"/>
      <c r="G306" s="68"/>
      <c r="I306" s="69"/>
      <c r="J306" s="68"/>
      <c r="L306" s="69"/>
    </row>
    <row r="307" spans="1:12">
      <c r="A307" s="68"/>
      <c r="C307" s="68" t="s">
        <v>316</v>
      </c>
      <c r="D307" s="68" t="s">
        <v>317</v>
      </c>
      <c r="E307" s="68" t="s">
        <v>318</v>
      </c>
      <c r="F307" s="68" t="s">
        <v>319</v>
      </c>
      <c r="G307" s="68"/>
      <c r="H307" s="63" t="s">
        <v>320</v>
      </c>
      <c r="I307" s="69"/>
      <c r="J307" s="68"/>
      <c r="K307" s="63" t="s">
        <v>321</v>
      </c>
      <c r="L307" s="69"/>
    </row>
    <row r="308" spans="1:12">
      <c r="A308" s="68">
        <v>1</v>
      </c>
      <c r="B308" s="63" t="s">
        <v>352</v>
      </c>
      <c r="C308" s="68">
        <v>20</v>
      </c>
      <c r="D308" s="68">
        <v>20</v>
      </c>
      <c r="E308" s="68">
        <v>0</v>
      </c>
      <c r="F308" s="68">
        <v>0</v>
      </c>
      <c r="G308" s="68">
        <v>685</v>
      </c>
      <c r="H308" s="63" t="s">
        <v>323</v>
      </c>
      <c r="I308" s="69">
        <v>299</v>
      </c>
      <c r="J308" s="68">
        <v>40</v>
      </c>
      <c r="K308" s="63" t="s">
        <v>323</v>
      </c>
      <c r="L308" s="69">
        <v>0</v>
      </c>
    </row>
    <row r="309" spans="1:12">
      <c r="A309" s="68">
        <v>2</v>
      </c>
      <c r="B309" s="63" t="s">
        <v>357</v>
      </c>
      <c r="C309" s="68">
        <v>20</v>
      </c>
      <c r="D309" s="68">
        <v>17</v>
      </c>
      <c r="E309" s="68">
        <v>1</v>
      </c>
      <c r="F309" s="68">
        <v>2</v>
      </c>
      <c r="G309" s="68">
        <v>606</v>
      </c>
      <c r="H309" s="63" t="s">
        <v>323</v>
      </c>
      <c r="I309" s="69">
        <v>414</v>
      </c>
      <c r="J309" s="68">
        <v>35</v>
      </c>
      <c r="K309" s="63" t="s">
        <v>323</v>
      </c>
      <c r="L309" s="69">
        <v>5</v>
      </c>
    </row>
    <row r="310" spans="1:12">
      <c r="A310" s="68">
        <v>3</v>
      </c>
      <c r="B310" s="63" t="s">
        <v>347</v>
      </c>
      <c r="C310" s="68">
        <v>20</v>
      </c>
      <c r="D310" s="68">
        <v>12</v>
      </c>
      <c r="E310" s="68">
        <v>0</v>
      </c>
      <c r="F310" s="68">
        <v>8</v>
      </c>
      <c r="G310" s="68">
        <v>509</v>
      </c>
      <c r="H310" s="63" t="s">
        <v>323</v>
      </c>
      <c r="I310" s="69">
        <v>431</v>
      </c>
      <c r="J310" s="68">
        <v>24</v>
      </c>
      <c r="K310" s="63" t="s">
        <v>323</v>
      </c>
      <c r="L310" s="69">
        <v>16</v>
      </c>
    </row>
    <row r="311" spans="1:12">
      <c r="A311" s="63">
        <v>4</v>
      </c>
      <c r="B311" s="63" t="s">
        <v>415</v>
      </c>
      <c r="C311" s="63">
        <v>20</v>
      </c>
      <c r="D311" s="63">
        <v>11</v>
      </c>
      <c r="E311" s="63">
        <v>0</v>
      </c>
      <c r="F311" s="63">
        <v>9</v>
      </c>
      <c r="G311" s="63">
        <v>481</v>
      </c>
      <c r="H311" s="63" t="s">
        <v>323</v>
      </c>
      <c r="I311" s="63">
        <v>503</v>
      </c>
      <c r="J311" s="63">
        <v>22</v>
      </c>
      <c r="K311" s="63" t="s">
        <v>323</v>
      </c>
      <c r="L311" s="63">
        <v>18</v>
      </c>
    </row>
    <row r="312" spans="1:12">
      <c r="A312" s="65">
        <v>5</v>
      </c>
      <c r="B312" s="63" t="s">
        <v>390</v>
      </c>
      <c r="C312" s="63">
        <v>20</v>
      </c>
      <c r="D312" s="63">
        <v>10</v>
      </c>
      <c r="E312" s="63">
        <v>1</v>
      </c>
      <c r="F312" s="63">
        <v>9</v>
      </c>
      <c r="G312" s="63">
        <v>435</v>
      </c>
      <c r="H312" s="63" t="s">
        <v>323</v>
      </c>
      <c r="I312" s="63">
        <v>460</v>
      </c>
      <c r="J312" s="63">
        <v>21</v>
      </c>
      <c r="K312" s="63" t="s">
        <v>323</v>
      </c>
      <c r="L312" s="63">
        <v>19</v>
      </c>
    </row>
    <row r="313" spans="1:12">
      <c r="A313" s="63">
        <v>6</v>
      </c>
      <c r="B313" s="63" t="s">
        <v>1032</v>
      </c>
      <c r="C313" s="66">
        <v>20</v>
      </c>
      <c r="D313" s="66">
        <v>9</v>
      </c>
      <c r="E313" s="66">
        <v>0</v>
      </c>
      <c r="F313" s="66">
        <v>11</v>
      </c>
      <c r="G313" s="63">
        <v>467</v>
      </c>
      <c r="H313" s="67" t="s">
        <v>323</v>
      </c>
      <c r="I313" s="63">
        <v>531</v>
      </c>
      <c r="J313" s="63">
        <v>18</v>
      </c>
      <c r="K313" s="67" t="s">
        <v>323</v>
      </c>
      <c r="L313" s="63">
        <v>22</v>
      </c>
    </row>
    <row r="314" spans="1:12">
      <c r="A314" s="68">
        <v>7</v>
      </c>
      <c r="B314" s="63" t="s">
        <v>362</v>
      </c>
      <c r="C314" s="68">
        <v>20</v>
      </c>
      <c r="D314" s="68">
        <v>8</v>
      </c>
      <c r="E314" s="68">
        <v>2</v>
      </c>
      <c r="F314" s="68">
        <v>10</v>
      </c>
      <c r="G314" s="68">
        <v>501</v>
      </c>
      <c r="H314" s="63" t="s">
        <v>323</v>
      </c>
      <c r="I314" s="69">
        <v>542</v>
      </c>
      <c r="J314" s="68">
        <v>18</v>
      </c>
      <c r="K314" s="63" t="s">
        <v>323</v>
      </c>
      <c r="L314" s="69">
        <v>22</v>
      </c>
    </row>
    <row r="315" spans="1:12">
      <c r="A315" s="68">
        <v>8</v>
      </c>
      <c r="B315" s="63" t="s">
        <v>1041</v>
      </c>
      <c r="C315" s="68">
        <v>20</v>
      </c>
      <c r="D315" s="68">
        <v>7</v>
      </c>
      <c r="E315" s="68">
        <v>2</v>
      </c>
      <c r="F315" s="68">
        <v>11</v>
      </c>
      <c r="G315" s="68">
        <v>444</v>
      </c>
      <c r="H315" s="63" t="s">
        <v>323</v>
      </c>
      <c r="I315" s="69">
        <v>554</v>
      </c>
      <c r="J315" s="68">
        <v>16</v>
      </c>
      <c r="K315" s="63" t="s">
        <v>323</v>
      </c>
      <c r="L315" s="69">
        <v>24</v>
      </c>
    </row>
    <row r="316" spans="1:12">
      <c r="A316" s="68">
        <v>9</v>
      </c>
      <c r="B316" s="63" t="s">
        <v>1028</v>
      </c>
      <c r="C316" s="68">
        <v>20</v>
      </c>
      <c r="D316" s="68">
        <v>4</v>
      </c>
      <c r="E316" s="68">
        <v>1</v>
      </c>
      <c r="F316" s="68">
        <v>15</v>
      </c>
      <c r="G316" s="68">
        <v>416</v>
      </c>
      <c r="H316" s="63" t="s">
        <v>323</v>
      </c>
      <c r="I316" s="69">
        <v>569</v>
      </c>
      <c r="J316" s="68">
        <v>9</v>
      </c>
      <c r="K316" s="63" t="s">
        <v>323</v>
      </c>
      <c r="L316" s="69">
        <v>31</v>
      </c>
    </row>
    <row r="317" spans="1:12">
      <c r="A317" s="68">
        <v>10</v>
      </c>
      <c r="B317" s="63" t="s">
        <v>1062</v>
      </c>
      <c r="C317" s="68">
        <v>20</v>
      </c>
      <c r="D317" s="68">
        <v>4</v>
      </c>
      <c r="E317" s="68">
        <v>1</v>
      </c>
      <c r="F317" s="68">
        <v>15</v>
      </c>
      <c r="G317" s="68">
        <v>397</v>
      </c>
      <c r="H317" s="63" t="s">
        <v>323</v>
      </c>
      <c r="I317" s="69">
        <v>515</v>
      </c>
      <c r="J317" s="68">
        <v>9</v>
      </c>
      <c r="K317" s="63" t="s">
        <v>323</v>
      </c>
      <c r="L317" s="69">
        <v>31</v>
      </c>
    </row>
    <row r="318" spans="1:12">
      <c r="A318" s="68">
        <v>11</v>
      </c>
      <c r="B318" s="63" t="s">
        <v>1034</v>
      </c>
      <c r="C318" s="68">
        <v>20</v>
      </c>
      <c r="D318" s="68">
        <v>4</v>
      </c>
      <c r="E318" s="68">
        <v>0</v>
      </c>
      <c r="F318" s="68">
        <v>16</v>
      </c>
      <c r="G318" s="68">
        <v>421</v>
      </c>
      <c r="H318" s="63" t="s">
        <v>323</v>
      </c>
      <c r="I318" s="69">
        <v>544</v>
      </c>
      <c r="J318" s="68">
        <v>8</v>
      </c>
      <c r="K318" s="63" t="s">
        <v>323</v>
      </c>
      <c r="L318" s="69">
        <v>32</v>
      </c>
    </row>
    <row r="319" spans="1:12">
      <c r="A319" s="68"/>
      <c r="C319" s="68"/>
      <c r="D319" s="68"/>
      <c r="E319" s="68"/>
      <c r="F319" s="68"/>
      <c r="G319" s="68"/>
      <c r="I319" s="69"/>
      <c r="J319" s="68"/>
      <c r="L319" s="69"/>
    </row>
    <row r="320" spans="1:12">
      <c r="A320" s="63" t="s">
        <v>640</v>
      </c>
    </row>
    <row r="321" spans="1:12">
      <c r="A321" s="65"/>
      <c r="C321" s="63" t="s">
        <v>316</v>
      </c>
      <c r="D321" s="63" t="s">
        <v>317</v>
      </c>
      <c r="E321" s="63" t="s">
        <v>318</v>
      </c>
      <c r="F321" s="63" t="s">
        <v>319</v>
      </c>
      <c r="H321" s="63" t="s">
        <v>320</v>
      </c>
      <c r="K321" s="63" t="s">
        <v>321</v>
      </c>
    </row>
    <row r="322" spans="1:12">
      <c r="A322" s="63">
        <v>1</v>
      </c>
      <c r="B322" s="63" t="s">
        <v>357</v>
      </c>
      <c r="C322" s="66">
        <v>15</v>
      </c>
      <c r="D322" s="66">
        <v>13</v>
      </c>
      <c r="E322" s="66">
        <v>0</v>
      </c>
      <c r="F322" s="66">
        <v>2</v>
      </c>
      <c r="G322" s="63">
        <v>343</v>
      </c>
      <c r="H322" s="67" t="s">
        <v>323</v>
      </c>
      <c r="I322" s="63">
        <v>264</v>
      </c>
      <c r="J322" s="63">
        <v>26</v>
      </c>
      <c r="K322" s="67" t="s">
        <v>323</v>
      </c>
      <c r="L322" s="63">
        <v>4</v>
      </c>
    </row>
    <row r="323" spans="1:12">
      <c r="A323" s="68">
        <v>2</v>
      </c>
      <c r="B323" s="63" t="s">
        <v>1041</v>
      </c>
      <c r="C323" s="68">
        <v>15</v>
      </c>
      <c r="D323" s="68">
        <v>12</v>
      </c>
      <c r="E323" s="68">
        <v>0</v>
      </c>
      <c r="F323" s="68">
        <v>3</v>
      </c>
      <c r="G323" s="68">
        <v>394</v>
      </c>
      <c r="H323" s="63" t="s">
        <v>323</v>
      </c>
      <c r="I323" s="69">
        <v>329</v>
      </c>
      <c r="J323" s="68">
        <v>24</v>
      </c>
      <c r="K323" s="63" t="s">
        <v>323</v>
      </c>
      <c r="L323" s="69">
        <v>6</v>
      </c>
    </row>
    <row r="324" spans="1:12">
      <c r="A324" s="68">
        <v>3</v>
      </c>
      <c r="B324" s="63" t="s">
        <v>418</v>
      </c>
      <c r="C324" s="68">
        <v>15</v>
      </c>
      <c r="D324" s="68">
        <v>7</v>
      </c>
      <c r="E324" s="68">
        <v>0</v>
      </c>
      <c r="F324" s="68">
        <v>8</v>
      </c>
      <c r="G324" s="68">
        <v>289</v>
      </c>
      <c r="H324" s="63" t="s">
        <v>323</v>
      </c>
      <c r="I324" s="69">
        <v>285</v>
      </c>
      <c r="J324" s="68">
        <v>14</v>
      </c>
      <c r="K324" s="63" t="s">
        <v>323</v>
      </c>
      <c r="L324" s="69">
        <v>16</v>
      </c>
    </row>
    <row r="325" spans="1:12">
      <c r="A325" s="68">
        <v>4</v>
      </c>
      <c r="B325" s="63" t="s">
        <v>347</v>
      </c>
      <c r="C325" s="68">
        <v>15</v>
      </c>
      <c r="D325" s="68">
        <v>6</v>
      </c>
      <c r="E325" s="68">
        <v>0</v>
      </c>
      <c r="F325" s="68">
        <v>9</v>
      </c>
      <c r="G325" s="68">
        <v>300</v>
      </c>
      <c r="H325" s="63" t="s">
        <v>323</v>
      </c>
      <c r="I325" s="69">
        <v>325</v>
      </c>
      <c r="J325" s="68">
        <v>12</v>
      </c>
      <c r="K325" s="63" t="s">
        <v>323</v>
      </c>
      <c r="L325" s="69">
        <v>18</v>
      </c>
    </row>
    <row r="326" spans="1:12">
      <c r="A326" s="68">
        <v>5</v>
      </c>
      <c r="B326" s="63" t="s">
        <v>389</v>
      </c>
      <c r="C326" s="68">
        <v>15</v>
      </c>
      <c r="D326" s="68">
        <v>4</v>
      </c>
      <c r="E326" s="68">
        <v>0</v>
      </c>
      <c r="F326" s="68">
        <v>11</v>
      </c>
      <c r="G326" s="68">
        <v>278</v>
      </c>
      <c r="H326" s="63" t="s">
        <v>323</v>
      </c>
      <c r="I326" s="69">
        <v>331</v>
      </c>
      <c r="J326" s="68">
        <v>8</v>
      </c>
      <c r="K326" s="63" t="s">
        <v>323</v>
      </c>
      <c r="L326" s="69">
        <v>22</v>
      </c>
    </row>
    <row r="327" spans="1:12">
      <c r="A327" s="68">
        <v>6</v>
      </c>
      <c r="B327" s="63" t="s">
        <v>362</v>
      </c>
      <c r="C327" s="68">
        <v>15</v>
      </c>
      <c r="D327" s="68">
        <v>3</v>
      </c>
      <c r="E327" s="68">
        <v>0</v>
      </c>
      <c r="F327" s="68">
        <v>12</v>
      </c>
      <c r="G327" s="68">
        <v>270</v>
      </c>
      <c r="H327" s="63" t="s">
        <v>323</v>
      </c>
      <c r="I327" s="69">
        <v>340</v>
      </c>
      <c r="J327" s="68">
        <v>6</v>
      </c>
      <c r="K327" s="63" t="s">
        <v>323</v>
      </c>
      <c r="L327" s="69">
        <v>24</v>
      </c>
    </row>
    <row r="329" spans="1:12">
      <c r="A329" s="65" t="s">
        <v>641</v>
      </c>
    </row>
    <row r="330" spans="1:12">
      <c r="C330" s="66" t="s">
        <v>316</v>
      </c>
      <c r="D330" s="66" t="s">
        <v>317</v>
      </c>
      <c r="E330" s="66" t="s">
        <v>318</v>
      </c>
      <c r="F330" s="66" t="s">
        <v>319</v>
      </c>
      <c r="H330" s="67" t="s">
        <v>320</v>
      </c>
      <c r="K330" s="67" t="s">
        <v>321</v>
      </c>
    </row>
    <row r="331" spans="1:12">
      <c r="A331" s="68">
        <v>1</v>
      </c>
      <c r="B331" s="63" t="s">
        <v>415</v>
      </c>
      <c r="C331" s="68">
        <v>12</v>
      </c>
      <c r="D331" s="68">
        <v>11</v>
      </c>
      <c r="E331" s="68">
        <v>0</v>
      </c>
      <c r="F331" s="68">
        <v>1</v>
      </c>
      <c r="G331" s="68">
        <v>269</v>
      </c>
      <c r="H331" s="63" t="s">
        <v>323</v>
      </c>
      <c r="I331" s="69">
        <v>156</v>
      </c>
      <c r="J331" s="68">
        <v>22</v>
      </c>
      <c r="K331" s="63" t="s">
        <v>323</v>
      </c>
      <c r="L331" s="69">
        <v>2</v>
      </c>
    </row>
    <row r="332" spans="1:12">
      <c r="A332" s="68">
        <v>2</v>
      </c>
      <c r="B332" s="63" t="s">
        <v>1062</v>
      </c>
      <c r="C332" s="68">
        <v>12</v>
      </c>
      <c r="D332" s="68">
        <v>10</v>
      </c>
      <c r="E332" s="68">
        <v>0</v>
      </c>
      <c r="F332" s="68">
        <v>2</v>
      </c>
      <c r="G332" s="68">
        <v>273</v>
      </c>
      <c r="H332" s="63" t="s">
        <v>323</v>
      </c>
      <c r="I332" s="69">
        <v>154</v>
      </c>
      <c r="J332" s="68">
        <v>20</v>
      </c>
      <c r="K332" s="63" t="s">
        <v>323</v>
      </c>
      <c r="L332" s="69">
        <v>4</v>
      </c>
    </row>
    <row r="333" spans="1:12">
      <c r="A333" s="68">
        <v>3</v>
      </c>
      <c r="B333" s="63" t="s">
        <v>1027</v>
      </c>
      <c r="C333" s="68">
        <v>12</v>
      </c>
      <c r="D333" s="68">
        <v>5</v>
      </c>
      <c r="E333" s="68">
        <v>0</v>
      </c>
      <c r="F333" s="68">
        <v>7</v>
      </c>
      <c r="G333" s="68">
        <v>219</v>
      </c>
      <c r="H333" s="63" t="s">
        <v>323</v>
      </c>
      <c r="I333" s="69">
        <v>233</v>
      </c>
      <c r="J333" s="68">
        <v>10</v>
      </c>
      <c r="K333" s="63" t="s">
        <v>323</v>
      </c>
      <c r="L333" s="69">
        <v>14</v>
      </c>
    </row>
    <row r="334" spans="1:12">
      <c r="A334" s="68">
        <v>4</v>
      </c>
      <c r="B334" s="63" t="s">
        <v>1035</v>
      </c>
      <c r="C334" s="68">
        <v>12</v>
      </c>
      <c r="D334" s="68">
        <v>4</v>
      </c>
      <c r="E334" s="68">
        <v>0</v>
      </c>
      <c r="F334" s="68">
        <v>8</v>
      </c>
      <c r="G334" s="68">
        <v>197</v>
      </c>
      <c r="H334" s="63" t="s">
        <v>323</v>
      </c>
      <c r="I334" s="69">
        <v>195</v>
      </c>
      <c r="J334" s="68">
        <v>8</v>
      </c>
      <c r="K334" s="63" t="s">
        <v>323</v>
      </c>
      <c r="L334" s="69">
        <v>16</v>
      </c>
    </row>
    <row r="335" spans="1:12">
      <c r="A335" s="68">
        <v>5</v>
      </c>
      <c r="B335" s="63" t="s">
        <v>434</v>
      </c>
      <c r="C335" s="68">
        <v>12</v>
      </c>
      <c r="D335" s="68">
        <v>0</v>
      </c>
      <c r="E335" s="68">
        <v>0</v>
      </c>
      <c r="F335" s="68">
        <v>12</v>
      </c>
      <c r="G335" s="68">
        <v>75</v>
      </c>
      <c r="H335" s="63" t="s">
        <v>323</v>
      </c>
      <c r="I335" s="69">
        <v>295</v>
      </c>
      <c r="J335" s="68">
        <v>0</v>
      </c>
      <c r="K335" s="63" t="s">
        <v>323</v>
      </c>
      <c r="L335" s="69">
        <v>24</v>
      </c>
    </row>
    <row r="336" spans="1:12">
      <c r="A336" s="68"/>
      <c r="C336" s="68"/>
      <c r="D336" s="68"/>
      <c r="E336" s="68"/>
      <c r="F336" s="68"/>
      <c r="G336" s="68"/>
      <c r="I336" s="69"/>
      <c r="J336" s="68"/>
      <c r="L336" s="69"/>
    </row>
    <row r="337" spans="1:12">
      <c r="A337" s="68" t="s">
        <v>642</v>
      </c>
      <c r="C337" s="68"/>
      <c r="D337" s="68"/>
      <c r="E337" s="68"/>
      <c r="F337" s="68"/>
      <c r="G337" s="68"/>
      <c r="I337" s="69"/>
      <c r="J337" s="68"/>
      <c r="L337" s="69"/>
    </row>
    <row r="338" spans="1:12">
      <c r="C338" s="63" t="s">
        <v>316</v>
      </c>
      <c r="D338" s="63" t="s">
        <v>317</v>
      </c>
      <c r="E338" s="63" t="s">
        <v>318</v>
      </c>
      <c r="F338" s="63" t="s">
        <v>319</v>
      </c>
      <c r="H338" s="63" t="s">
        <v>320</v>
      </c>
      <c r="K338" s="63" t="s">
        <v>321</v>
      </c>
    </row>
    <row r="339" spans="1:12">
      <c r="A339" s="65">
        <v>1</v>
      </c>
      <c r="B339" s="63" t="s">
        <v>357</v>
      </c>
      <c r="C339" s="63">
        <v>12</v>
      </c>
      <c r="D339" s="63">
        <v>10</v>
      </c>
      <c r="E339" s="63">
        <v>0</v>
      </c>
      <c r="F339" s="63">
        <v>2</v>
      </c>
      <c r="G339" s="63">
        <v>266</v>
      </c>
      <c r="H339" s="63" t="s">
        <v>323</v>
      </c>
      <c r="I339" s="63">
        <v>215</v>
      </c>
      <c r="J339" s="63">
        <v>20</v>
      </c>
      <c r="K339" s="63" t="s">
        <v>323</v>
      </c>
      <c r="L339" s="63">
        <v>4</v>
      </c>
    </row>
    <row r="340" spans="1:12">
      <c r="A340" s="63">
        <v>2</v>
      </c>
      <c r="B340" s="63" t="s">
        <v>365</v>
      </c>
      <c r="C340" s="66">
        <v>12</v>
      </c>
      <c r="D340" s="66">
        <v>9</v>
      </c>
      <c r="E340" s="66">
        <v>0</v>
      </c>
      <c r="F340" s="66">
        <v>3</v>
      </c>
      <c r="G340" s="63">
        <v>307</v>
      </c>
      <c r="H340" s="67" t="s">
        <v>323</v>
      </c>
      <c r="I340" s="63">
        <v>246</v>
      </c>
      <c r="J340" s="63">
        <v>18</v>
      </c>
      <c r="K340" s="67" t="s">
        <v>323</v>
      </c>
      <c r="L340" s="63">
        <v>6</v>
      </c>
    </row>
    <row r="341" spans="1:12">
      <c r="A341" s="68">
        <v>3</v>
      </c>
      <c r="B341" s="63" t="s">
        <v>347</v>
      </c>
      <c r="C341" s="68">
        <v>12</v>
      </c>
      <c r="D341" s="68">
        <v>9</v>
      </c>
      <c r="E341" s="68">
        <v>0</v>
      </c>
      <c r="F341" s="68">
        <v>3</v>
      </c>
      <c r="G341" s="68">
        <v>282</v>
      </c>
      <c r="H341" s="63" t="s">
        <v>323</v>
      </c>
      <c r="I341" s="69">
        <v>241</v>
      </c>
      <c r="J341" s="68">
        <v>18</v>
      </c>
      <c r="K341" s="63" t="s">
        <v>323</v>
      </c>
      <c r="L341" s="69">
        <v>6</v>
      </c>
    </row>
    <row r="342" spans="1:12">
      <c r="A342" s="68">
        <v>4</v>
      </c>
      <c r="B342" s="63" t="s">
        <v>418</v>
      </c>
      <c r="C342" s="68">
        <v>12</v>
      </c>
      <c r="D342" s="68">
        <v>7</v>
      </c>
      <c r="E342" s="68">
        <v>1</v>
      </c>
      <c r="F342" s="68">
        <v>4</v>
      </c>
      <c r="G342" s="68">
        <v>292</v>
      </c>
      <c r="H342" s="63" t="s">
        <v>323</v>
      </c>
      <c r="I342" s="69">
        <v>284</v>
      </c>
      <c r="J342" s="68">
        <v>15</v>
      </c>
      <c r="K342" s="63" t="s">
        <v>323</v>
      </c>
      <c r="L342" s="69">
        <v>9</v>
      </c>
    </row>
    <row r="343" spans="1:12">
      <c r="A343" s="68">
        <v>5</v>
      </c>
      <c r="B343" s="63" t="s">
        <v>1023</v>
      </c>
      <c r="C343" s="68">
        <v>12</v>
      </c>
      <c r="D343" s="68">
        <v>3</v>
      </c>
      <c r="E343" s="68">
        <v>0</v>
      </c>
      <c r="F343" s="68">
        <v>9</v>
      </c>
      <c r="G343" s="68">
        <v>236</v>
      </c>
      <c r="H343" s="63" t="s">
        <v>323</v>
      </c>
      <c r="I343" s="69">
        <v>270</v>
      </c>
      <c r="J343" s="68">
        <v>6</v>
      </c>
      <c r="K343" s="63" t="s">
        <v>323</v>
      </c>
      <c r="L343" s="69">
        <v>18</v>
      </c>
    </row>
    <row r="344" spans="1:12">
      <c r="A344" s="68">
        <v>6</v>
      </c>
      <c r="B344" s="63" t="s">
        <v>362</v>
      </c>
      <c r="C344" s="68">
        <v>12</v>
      </c>
      <c r="D344" s="68">
        <v>2</v>
      </c>
      <c r="E344" s="68">
        <v>0</v>
      </c>
      <c r="F344" s="68">
        <v>10</v>
      </c>
      <c r="G344" s="68">
        <v>260</v>
      </c>
      <c r="H344" s="63" t="s">
        <v>323</v>
      </c>
      <c r="I344" s="69">
        <v>312</v>
      </c>
      <c r="J344" s="68">
        <v>4</v>
      </c>
      <c r="K344" s="63" t="s">
        <v>323</v>
      </c>
      <c r="L344" s="69">
        <v>20</v>
      </c>
    </row>
    <row r="345" spans="1:12">
      <c r="A345" s="68">
        <v>7</v>
      </c>
      <c r="B345" s="63" t="s">
        <v>1062</v>
      </c>
      <c r="C345" s="68">
        <v>12</v>
      </c>
      <c r="D345" s="68">
        <v>1</v>
      </c>
      <c r="E345" s="68">
        <v>1</v>
      </c>
      <c r="F345" s="68">
        <v>10</v>
      </c>
      <c r="G345" s="68">
        <v>217</v>
      </c>
      <c r="H345" s="63" t="s">
        <v>323</v>
      </c>
      <c r="I345" s="69">
        <v>292</v>
      </c>
      <c r="J345" s="68">
        <v>3</v>
      </c>
      <c r="K345" s="63" t="s">
        <v>323</v>
      </c>
      <c r="L345" s="69">
        <v>21</v>
      </c>
    </row>
    <row r="347" spans="1:12">
      <c r="A347" s="65" t="s">
        <v>1724</v>
      </c>
    </row>
    <row r="348" spans="1:12">
      <c r="C348" s="66" t="s">
        <v>316</v>
      </c>
      <c r="D348" s="66" t="s">
        <v>317</v>
      </c>
      <c r="E348" s="66" t="s">
        <v>318</v>
      </c>
      <c r="F348" s="66" t="s">
        <v>319</v>
      </c>
      <c r="H348" s="67" t="s">
        <v>320</v>
      </c>
      <c r="K348" s="67" t="s">
        <v>321</v>
      </c>
    </row>
    <row r="349" spans="1:12">
      <c r="A349" s="68">
        <v>1</v>
      </c>
      <c r="B349" s="63" t="s">
        <v>1035</v>
      </c>
      <c r="C349" s="68">
        <v>1</v>
      </c>
      <c r="D349" s="68">
        <v>1</v>
      </c>
      <c r="E349" s="68">
        <v>0</v>
      </c>
      <c r="F349" s="68">
        <v>0</v>
      </c>
      <c r="G349" s="68">
        <v>34</v>
      </c>
      <c r="H349" s="63" t="s">
        <v>323</v>
      </c>
      <c r="I349" s="69">
        <v>15</v>
      </c>
      <c r="J349" s="68">
        <v>2</v>
      </c>
      <c r="K349" s="63" t="s">
        <v>323</v>
      </c>
      <c r="L349" s="69">
        <v>0</v>
      </c>
    </row>
    <row r="350" spans="1:12">
      <c r="A350" s="68">
        <v>2</v>
      </c>
      <c r="B350" s="63" t="s">
        <v>340</v>
      </c>
      <c r="C350" s="68">
        <v>1</v>
      </c>
      <c r="D350" s="68">
        <v>0</v>
      </c>
      <c r="E350" s="68">
        <v>0</v>
      </c>
      <c r="F350" s="68">
        <v>1</v>
      </c>
      <c r="G350" s="68">
        <v>15</v>
      </c>
      <c r="H350" s="63" t="s">
        <v>323</v>
      </c>
      <c r="I350" s="69">
        <v>34</v>
      </c>
      <c r="J350" s="68">
        <v>0</v>
      </c>
      <c r="K350" s="63" t="s">
        <v>323</v>
      </c>
      <c r="L350" s="69">
        <v>2</v>
      </c>
    </row>
    <row r="351" spans="1:12">
      <c r="A351" s="68"/>
      <c r="C351" s="68"/>
      <c r="D351" s="68"/>
      <c r="E351" s="68"/>
      <c r="F351" s="68"/>
      <c r="G351" s="68"/>
      <c r="I351" s="69"/>
      <c r="J351" s="68"/>
      <c r="L351" s="69"/>
    </row>
    <row r="352" spans="1:12">
      <c r="A352" s="68" t="s">
        <v>1085</v>
      </c>
      <c r="C352" s="68"/>
      <c r="D352" s="68"/>
      <c r="E352" s="68"/>
      <c r="F352" s="68"/>
      <c r="G352" s="68"/>
      <c r="I352" s="69"/>
      <c r="J352" s="68"/>
      <c r="L352" s="69"/>
    </row>
    <row r="353" spans="1:12">
      <c r="A353" s="68"/>
      <c r="C353" s="68" t="s">
        <v>316</v>
      </c>
      <c r="D353" s="68" t="s">
        <v>317</v>
      </c>
      <c r="E353" s="68" t="s">
        <v>318</v>
      </c>
      <c r="F353" s="68" t="s">
        <v>319</v>
      </c>
      <c r="G353" s="68"/>
      <c r="H353" s="63" t="s">
        <v>320</v>
      </c>
      <c r="I353" s="69"/>
      <c r="J353" s="68"/>
      <c r="K353" s="63" t="s">
        <v>321</v>
      </c>
      <c r="L353" s="69"/>
    </row>
    <row r="354" spans="1:12">
      <c r="A354" s="68">
        <v>1</v>
      </c>
      <c r="B354" s="63" t="s">
        <v>1035</v>
      </c>
      <c r="C354" s="68">
        <v>12</v>
      </c>
      <c r="D354" s="68">
        <v>11</v>
      </c>
      <c r="E354" s="68">
        <v>0</v>
      </c>
      <c r="F354" s="68">
        <v>1</v>
      </c>
      <c r="G354" s="68">
        <v>325</v>
      </c>
      <c r="H354" s="63" t="s">
        <v>323</v>
      </c>
      <c r="I354" s="69">
        <v>175</v>
      </c>
      <c r="J354" s="68">
        <v>22</v>
      </c>
      <c r="K354" s="63" t="s">
        <v>323</v>
      </c>
      <c r="L354" s="69">
        <v>2</v>
      </c>
    </row>
    <row r="355" spans="1:12">
      <c r="A355" s="63">
        <v>2</v>
      </c>
      <c r="B355" s="63" t="s">
        <v>413</v>
      </c>
      <c r="C355" s="63">
        <v>12</v>
      </c>
      <c r="D355" s="63">
        <v>10</v>
      </c>
      <c r="E355" s="63">
        <v>0</v>
      </c>
      <c r="F355" s="63">
        <v>2</v>
      </c>
      <c r="G355" s="63">
        <v>303</v>
      </c>
      <c r="H355" s="63" t="s">
        <v>323</v>
      </c>
      <c r="I355" s="63">
        <v>249</v>
      </c>
      <c r="J355" s="63">
        <v>20</v>
      </c>
      <c r="K355" s="63" t="s">
        <v>323</v>
      </c>
      <c r="L355" s="63">
        <v>4</v>
      </c>
    </row>
    <row r="356" spans="1:12">
      <c r="A356" s="65">
        <v>3</v>
      </c>
      <c r="B356" s="63" t="s">
        <v>1028</v>
      </c>
      <c r="C356" s="63">
        <v>12</v>
      </c>
      <c r="D356" s="63">
        <v>4</v>
      </c>
      <c r="E356" s="63">
        <v>0</v>
      </c>
      <c r="F356" s="63">
        <v>8</v>
      </c>
      <c r="G356" s="63">
        <v>226</v>
      </c>
      <c r="H356" s="63" t="s">
        <v>323</v>
      </c>
      <c r="I356" s="63">
        <v>297</v>
      </c>
      <c r="J356" s="63">
        <v>8</v>
      </c>
      <c r="K356" s="63" t="s">
        <v>323</v>
      </c>
      <c r="L356" s="63">
        <v>16</v>
      </c>
    </row>
    <row r="357" spans="1:12">
      <c r="A357" s="63">
        <v>4</v>
      </c>
      <c r="B357" s="63" t="s">
        <v>1032</v>
      </c>
      <c r="C357" s="66">
        <v>12</v>
      </c>
      <c r="D357" s="66">
        <v>3</v>
      </c>
      <c r="E357" s="66">
        <v>1</v>
      </c>
      <c r="F357" s="66">
        <v>8</v>
      </c>
      <c r="G357" s="63">
        <v>232</v>
      </c>
      <c r="H357" s="67" t="s">
        <v>323</v>
      </c>
      <c r="I357" s="63">
        <v>294</v>
      </c>
      <c r="J357" s="63">
        <v>7</v>
      </c>
      <c r="K357" s="67" t="s">
        <v>323</v>
      </c>
      <c r="L357" s="63">
        <v>17</v>
      </c>
    </row>
    <row r="358" spans="1:12">
      <c r="A358" s="68">
        <v>5</v>
      </c>
      <c r="B358" s="63" t="s">
        <v>360</v>
      </c>
      <c r="C358" s="68">
        <v>12</v>
      </c>
      <c r="D358" s="68">
        <v>1</v>
      </c>
      <c r="E358" s="68">
        <v>1</v>
      </c>
      <c r="F358" s="68">
        <v>10</v>
      </c>
      <c r="G358" s="68">
        <v>219</v>
      </c>
      <c r="H358" s="63" t="s">
        <v>323</v>
      </c>
      <c r="I358" s="69">
        <v>290</v>
      </c>
      <c r="J358" s="68">
        <v>3</v>
      </c>
      <c r="K358" s="63" t="s">
        <v>323</v>
      </c>
      <c r="L358" s="69">
        <v>21</v>
      </c>
    </row>
    <row r="359" spans="1:12">
      <c r="A359" s="68"/>
      <c r="C359" s="68"/>
      <c r="D359" s="68"/>
      <c r="E359" s="68"/>
      <c r="F359" s="68"/>
      <c r="G359" s="68"/>
      <c r="I359" s="69"/>
      <c r="J359" s="68"/>
      <c r="L359" s="69"/>
    </row>
    <row r="360" spans="1:12">
      <c r="A360" s="68" t="s">
        <v>1086</v>
      </c>
      <c r="C360" s="68"/>
      <c r="D360" s="68"/>
      <c r="E360" s="68"/>
      <c r="F360" s="68"/>
      <c r="G360" s="68"/>
      <c r="I360" s="69"/>
      <c r="J360" s="68"/>
      <c r="L360" s="69"/>
    </row>
    <row r="361" spans="1:12">
      <c r="A361" s="68"/>
      <c r="C361" s="68" t="s">
        <v>316</v>
      </c>
      <c r="D361" s="68" t="s">
        <v>317</v>
      </c>
      <c r="E361" s="68" t="s">
        <v>318</v>
      </c>
      <c r="F361" s="68" t="s">
        <v>319</v>
      </c>
      <c r="G361" s="68"/>
      <c r="H361" s="63" t="s">
        <v>320</v>
      </c>
      <c r="I361" s="69"/>
      <c r="J361" s="68"/>
      <c r="K361" s="63" t="s">
        <v>321</v>
      </c>
      <c r="L361" s="69"/>
    </row>
    <row r="362" spans="1:12">
      <c r="A362" s="68">
        <v>1</v>
      </c>
      <c r="B362" s="63" t="s">
        <v>340</v>
      </c>
      <c r="C362" s="68">
        <v>15</v>
      </c>
      <c r="D362" s="68">
        <v>15</v>
      </c>
      <c r="E362" s="68">
        <v>0</v>
      </c>
      <c r="F362" s="68">
        <v>0</v>
      </c>
      <c r="G362" s="68">
        <v>457</v>
      </c>
      <c r="H362" s="63" t="s">
        <v>323</v>
      </c>
      <c r="I362" s="69">
        <v>227</v>
      </c>
      <c r="J362" s="68">
        <v>30</v>
      </c>
      <c r="K362" s="63" t="s">
        <v>323</v>
      </c>
      <c r="L362" s="69">
        <v>0</v>
      </c>
    </row>
    <row r="363" spans="1:12">
      <c r="A363" s="68">
        <v>2</v>
      </c>
      <c r="B363" s="63" t="s">
        <v>1022</v>
      </c>
      <c r="C363" s="68">
        <v>15</v>
      </c>
      <c r="D363" s="68">
        <v>11</v>
      </c>
      <c r="E363" s="68">
        <v>0</v>
      </c>
      <c r="F363" s="68">
        <v>4</v>
      </c>
      <c r="G363" s="68">
        <v>377</v>
      </c>
      <c r="H363" s="63" t="s">
        <v>323</v>
      </c>
      <c r="I363" s="69">
        <v>250</v>
      </c>
      <c r="J363" s="68">
        <v>22</v>
      </c>
      <c r="K363" s="63" t="s">
        <v>323</v>
      </c>
      <c r="L363" s="69">
        <v>8</v>
      </c>
    </row>
    <row r="364" spans="1:12">
      <c r="A364" s="68">
        <v>3</v>
      </c>
      <c r="B364" s="63" t="s">
        <v>1087</v>
      </c>
      <c r="C364" s="68">
        <v>15</v>
      </c>
      <c r="D364" s="68">
        <v>8</v>
      </c>
      <c r="E364" s="68">
        <v>0</v>
      </c>
      <c r="F364" s="68">
        <v>7</v>
      </c>
      <c r="G364" s="68">
        <v>282</v>
      </c>
      <c r="H364" s="63" t="s">
        <v>323</v>
      </c>
      <c r="I364" s="69">
        <v>288</v>
      </c>
      <c r="J364" s="68">
        <v>16</v>
      </c>
      <c r="K364" s="63" t="s">
        <v>323</v>
      </c>
      <c r="L364" s="69">
        <v>14</v>
      </c>
    </row>
    <row r="365" spans="1:12">
      <c r="A365" s="63">
        <v>4</v>
      </c>
      <c r="B365" s="63" t="s">
        <v>1063</v>
      </c>
      <c r="C365" s="63">
        <v>15</v>
      </c>
      <c r="D365" s="63">
        <v>7</v>
      </c>
      <c r="E365" s="63">
        <v>0</v>
      </c>
      <c r="F365" s="63">
        <v>8</v>
      </c>
      <c r="G365" s="63">
        <v>224</v>
      </c>
      <c r="H365" s="63" t="s">
        <v>323</v>
      </c>
      <c r="I365" s="63">
        <v>319</v>
      </c>
      <c r="J365" s="63">
        <v>14</v>
      </c>
      <c r="K365" s="63" t="s">
        <v>323</v>
      </c>
      <c r="L365" s="63">
        <v>16</v>
      </c>
    </row>
    <row r="366" spans="1:12">
      <c r="A366" s="65">
        <v>5</v>
      </c>
      <c r="B366" s="63" t="s">
        <v>390</v>
      </c>
      <c r="C366" s="63">
        <v>15</v>
      </c>
      <c r="D366" s="63">
        <v>2</v>
      </c>
      <c r="E366" s="63">
        <v>0</v>
      </c>
      <c r="F366" s="63">
        <v>13</v>
      </c>
      <c r="G366" s="63">
        <v>242</v>
      </c>
      <c r="H366" s="63" t="s">
        <v>323</v>
      </c>
      <c r="I366" s="63">
        <v>385</v>
      </c>
      <c r="J366" s="63">
        <v>4</v>
      </c>
      <c r="K366" s="63" t="s">
        <v>323</v>
      </c>
      <c r="L366" s="63">
        <v>26</v>
      </c>
    </row>
    <row r="367" spans="1:12">
      <c r="A367" s="63">
        <v>6</v>
      </c>
      <c r="B367" s="63" t="s">
        <v>1034</v>
      </c>
      <c r="C367" s="66">
        <v>15</v>
      </c>
      <c r="D367" s="66">
        <v>2</v>
      </c>
      <c r="E367" s="66">
        <v>0</v>
      </c>
      <c r="F367" s="66">
        <v>13</v>
      </c>
      <c r="G367" s="63">
        <v>242</v>
      </c>
      <c r="H367" s="67" t="s">
        <v>323</v>
      </c>
      <c r="I367" s="63">
        <v>355</v>
      </c>
      <c r="J367" s="63">
        <v>4</v>
      </c>
      <c r="K367" s="67" t="s">
        <v>323</v>
      </c>
      <c r="L367" s="63">
        <v>26</v>
      </c>
    </row>
    <row r="368" spans="1:12">
      <c r="A368" s="68"/>
      <c r="C368" s="68"/>
      <c r="D368" s="68"/>
      <c r="E368" s="68"/>
      <c r="F368" s="68"/>
      <c r="G368" s="68"/>
      <c r="I368" s="69"/>
      <c r="J368" s="68"/>
      <c r="L368" s="69"/>
    </row>
    <row r="369" spans="1:12">
      <c r="A369" s="68" t="s">
        <v>1725</v>
      </c>
      <c r="C369" s="68"/>
      <c r="D369" s="68"/>
      <c r="E369" s="68"/>
      <c r="F369" s="68"/>
      <c r="G369" s="68"/>
      <c r="I369" s="69"/>
      <c r="J369" s="68"/>
      <c r="L369" s="69"/>
    </row>
    <row r="370" spans="1:12">
      <c r="A370" s="68"/>
      <c r="C370" s="68" t="s">
        <v>316</v>
      </c>
      <c r="D370" s="68" t="s">
        <v>317</v>
      </c>
      <c r="E370" s="68" t="s">
        <v>318</v>
      </c>
      <c r="F370" s="68" t="s">
        <v>319</v>
      </c>
      <c r="G370" s="68"/>
      <c r="H370" s="63" t="s">
        <v>320</v>
      </c>
      <c r="I370" s="69"/>
      <c r="J370" s="68"/>
      <c r="K370" s="63" t="s">
        <v>321</v>
      </c>
      <c r="L370" s="69"/>
    </row>
    <row r="371" spans="1:12">
      <c r="A371" s="68">
        <v>1</v>
      </c>
      <c r="B371" s="63" t="s">
        <v>1035</v>
      </c>
      <c r="C371" s="68">
        <v>1</v>
      </c>
      <c r="D371" s="68">
        <v>1</v>
      </c>
      <c r="E371" s="68">
        <v>0</v>
      </c>
      <c r="F371" s="68">
        <v>0</v>
      </c>
      <c r="G371" s="68">
        <v>27</v>
      </c>
      <c r="H371" s="63" t="s">
        <v>323</v>
      </c>
      <c r="I371" s="69">
        <v>26</v>
      </c>
      <c r="J371" s="68">
        <v>2</v>
      </c>
      <c r="K371" s="63" t="s">
        <v>323</v>
      </c>
      <c r="L371" s="69">
        <v>0</v>
      </c>
    </row>
    <row r="372" spans="1:12">
      <c r="A372" s="68">
        <v>2</v>
      </c>
      <c r="B372" s="63" t="s">
        <v>1041</v>
      </c>
      <c r="C372" s="68">
        <v>1</v>
      </c>
      <c r="D372" s="68">
        <v>0</v>
      </c>
      <c r="E372" s="68">
        <v>0</v>
      </c>
      <c r="F372" s="68">
        <v>1</v>
      </c>
      <c r="G372" s="68">
        <v>26</v>
      </c>
      <c r="H372" s="63" t="s">
        <v>323</v>
      </c>
      <c r="I372" s="69">
        <v>27</v>
      </c>
      <c r="J372" s="68">
        <v>0</v>
      </c>
      <c r="K372" s="63" t="s">
        <v>323</v>
      </c>
      <c r="L372" s="69">
        <v>2</v>
      </c>
    </row>
    <row r="374" spans="1:12">
      <c r="A374" s="65" t="s">
        <v>646</v>
      </c>
    </row>
    <row r="375" spans="1:12">
      <c r="C375" s="66" t="s">
        <v>316</v>
      </c>
      <c r="D375" s="66" t="s">
        <v>317</v>
      </c>
      <c r="E375" s="66" t="s">
        <v>318</v>
      </c>
      <c r="F375" s="66" t="s">
        <v>319</v>
      </c>
      <c r="H375" s="67" t="s">
        <v>320</v>
      </c>
      <c r="K375" s="67" t="s">
        <v>321</v>
      </c>
    </row>
    <row r="376" spans="1:12">
      <c r="A376" s="68">
        <v>1</v>
      </c>
      <c r="B376" s="63" t="s">
        <v>352</v>
      </c>
      <c r="C376" s="68">
        <v>12</v>
      </c>
      <c r="D376" s="68">
        <v>12</v>
      </c>
      <c r="E376" s="68">
        <v>0</v>
      </c>
      <c r="F376" s="68">
        <v>0</v>
      </c>
      <c r="G376" s="68">
        <v>428</v>
      </c>
      <c r="H376" s="63" t="s">
        <v>323</v>
      </c>
      <c r="I376" s="69">
        <v>151</v>
      </c>
      <c r="J376" s="68">
        <v>24</v>
      </c>
      <c r="K376" s="63" t="s">
        <v>323</v>
      </c>
      <c r="L376" s="69">
        <v>0</v>
      </c>
    </row>
    <row r="377" spans="1:12">
      <c r="A377" s="68">
        <v>2</v>
      </c>
      <c r="B377" s="63" t="s">
        <v>331</v>
      </c>
      <c r="C377" s="68">
        <v>12</v>
      </c>
      <c r="D377" s="68">
        <v>10</v>
      </c>
      <c r="E377" s="68">
        <v>0</v>
      </c>
      <c r="F377" s="68">
        <v>2</v>
      </c>
      <c r="G377" s="68">
        <v>421</v>
      </c>
      <c r="H377" s="63" t="s">
        <v>323</v>
      </c>
      <c r="I377" s="69">
        <v>215</v>
      </c>
      <c r="J377" s="68">
        <v>20</v>
      </c>
      <c r="K377" s="63" t="s">
        <v>323</v>
      </c>
      <c r="L377" s="69">
        <v>4</v>
      </c>
    </row>
    <row r="378" spans="1:12">
      <c r="A378" s="68">
        <v>3</v>
      </c>
      <c r="B378" s="63" t="s">
        <v>1062</v>
      </c>
      <c r="C378" s="68">
        <v>12</v>
      </c>
      <c r="D378" s="68">
        <v>7</v>
      </c>
      <c r="E378" s="68">
        <v>0</v>
      </c>
      <c r="F378" s="68">
        <v>5</v>
      </c>
      <c r="G378" s="68">
        <v>326</v>
      </c>
      <c r="H378" s="63" t="s">
        <v>323</v>
      </c>
      <c r="I378" s="69">
        <v>292</v>
      </c>
      <c r="J378" s="68">
        <v>14</v>
      </c>
      <c r="K378" s="63" t="s">
        <v>323</v>
      </c>
      <c r="L378" s="69">
        <v>10</v>
      </c>
    </row>
    <row r="379" spans="1:12">
      <c r="A379" s="68">
        <v>4</v>
      </c>
      <c r="B379" s="63" t="s">
        <v>494</v>
      </c>
      <c r="C379" s="68">
        <v>12</v>
      </c>
      <c r="D379" s="68">
        <v>6</v>
      </c>
      <c r="E379" s="68">
        <v>0</v>
      </c>
      <c r="F379" s="68">
        <v>6</v>
      </c>
      <c r="G379" s="68">
        <v>254</v>
      </c>
      <c r="H379" s="63" t="s">
        <v>323</v>
      </c>
      <c r="I379" s="69">
        <v>308</v>
      </c>
      <c r="J379" s="68">
        <v>12</v>
      </c>
      <c r="K379" s="63" t="s">
        <v>323</v>
      </c>
      <c r="L379" s="69">
        <v>12</v>
      </c>
    </row>
    <row r="380" spans="1:12">
      <c r="A380" s="68">
        <v>5</v>
      </c>
      <c r="B380" s="63" t="s">
        <v>418</v>
      </c>
      <c r="C380" s="68">
        <v>12</v>
      </c>
      <c r="D380" s="68">
        <v>4</v>
      </c>
      <c r="E380" s="68">
        <v>1</v>
      </c>
      <c r="F380" s="68">
        <v>7</v>
      </c>
      <c r="G380" s="68">
        <v>276</v>
      </c>
      <c r="H380" s="63" t="s">
        <v>323</v>
      </c>
      <c r="I380" s="69">
        <v>347</v>
      </c>
      <c r="J380" s="68">
        <v>9</v>
      </c>
      <c r="K380" s="63" t="s">
        <v>323</v>
      </c>
      <c r="L380" s="69">
        <v>15</v>
      </c>
    </row>
    <row r="381" spans="1:12">
      <c r="A381" s="63">
        <v>6</v>
      </c>
      <c r="B381" s="63" t="s">
        <v>335</v>
      </c>
      <c r="C381" s="63">
        <v>12</v>
      </c>
      <c r="D381" s="63">
        <v>2</v>
      </c>
      <c r="E381" s="63">
        <v>1</v>
      </c>
      <c r="F381" s="63">
        <v>9</v>
      </c>
      <c r="G381" s="63">
        <v>170</v>
      </c>
      <c r="H381" s="63" t="s">
        <v>323</v>
      </c>
      <c r="I381" s="63">
        <v>340</v>
      </c>
      <c r="J381" s="63">
        <v>5</v>
      </c>
      <c r="K381" s="63" t="s">
        <v>323</v>
      </c>
      <c r="L381" s="63">
        <v>19</v>
      </c>
    </row>
    <row r="382" spans="1:12">
      <c r="A382" s="65">
        <v>7</v>
      </c>
      <c r="B382" s="63" t="s">
        <v>347</v>
      </c>
      <c r="C382" s="63">
        <v>12</v>
      </c>
      <c r="D382" s="63">
        <v>0</v>
      </c>
      <c r="E382" s="63">
        <v>0</v>
      </c>
      <c r="F382" s="63">
        <v>12</v>
      </c>
      <c r="G382" s="63">
        <v>177</v>
      </c>
      <c r="H382" s="63" t="s">
        <v>323</v>
      </c>
      <c r="I382" s="63">
        <v>399</v>
      </c>
      <c r="J382" s="63">
        <v>0</v>
      </c>
      <c r="K382" s="63" t="s">
        <v>323</v>
      </c>
      <c r="L382" s="63">
        <v>24</v>
      </c>
    </row>
    <row r="383" spans="1:12">
      <c r="C383" s="66"/>
      <c r="D383" s="66"/>
      <c r="E383" s="66"/>
      <c r="F383" s="66"/>
      <c r="H383" s="67"/>
      <c r="K383" s="67"/>
    </row>
    <row r="384" spans="1:12">
      <c r="A384" s="68" t="s">
        <v>1088</v>
      </c>
      <c r="C384" s="68"/>
      <c r="D384" s="68"/>
      <c r="E384" s="68"/>
      <c r="F384" s="68"/>
      <c r="G384" s="68"/>
      <c r="I384" s="69"/>
      <c r="J384" s="68"/>
      <c r="L384" s="69"/>
    </row>
    <row r="385" spans="1:12">
      <c r="A385" s="68"/>
      <c r="C385" s="68" t="s">
        <v>316</v>
      </c>
      <c r="D385" s="68" t="s">
        <v>317</v>
      </c>
      <c r="E385" s="68" t="s">
        <v>318</v>
      </c>
      <c r="F385" s="68" t="s">
        <v>319</v>
      </c>
      <c r="G385" s="68"/>
      <c r="H385" s="63" t="s">
        <v>320</v>
      </c>
      <c r="I385" s="69"/>
      <c r="J385" s="68"/>
      <c r="K385" s="63" t="s">
        <v>321</v>
      </c>
      <c r="L385" s="69"/>
    </row>
    <row r="386" spans="1:12">
      <c r="A386" s="68">
        <v>1</v>
      </c>
      <c r="B386" s="63" t="s">
        <v>1041</v>
      </c>
      <c r="C386" s="68">
        <v>12</v>
      </c>
      <c r="D386" s="68">
        <v>11</v>
      </c>
      <c r="E386" s="68">
        <v>0</v>
      </c>
      <c r="F386" s="68">
        <v>1</v>
      </c>
      <c r="G386" s="68">
        <v>289</v>
      </c>
      <c r="H386" s="63" t="s">
        <v>323</v>
      </c>
      <c r="I386" s="69">
        <v>183</v>
      </c>
      <c r="J386" s="68">
        <v>22</v>
      </c>
      <c r="K386" s="63" t="s">
        <v>323</v>
      </c>
      <c r="L386" s="69">
        <v>2</v>
      </c>
    </row>
    <row r="387" spans="1:12">
      <c r="A387" s="68">
        <v>2</v>
      </c>
      <c r="B387" s="63" t="s">
        <v>357</v>
      </c>
      <c r="C387" s="68">
        <v>12</v>
      </c>
      <c r="D387" s="68">
        <v>8</v>
      </c>
      <c r="E387" s="68">
        <v>0</v>
      </c>
      <c r="F387" s="68">
        <v>4</v>
      </c>
      <c r="G387" s="68">
        <v>327</v>
      </c>
      <c r="H387" s="63" t="s">
        <v>323</v>
      </c>
      <c r="I387" s="69">
        <v>197</v>
      </c>
      <c r="J387" s="68">
        <v>16</v>
      </c>
      <c r="K387" s="63" t="s">
        <v>323</v>
      </c>
      <c r="L387" s="69">
        <v>8</v>
      </c>
    </row>
    <row r="388" spans="1:12">
      <c r="A388" s="68">
        <v>3</v>
      </c>
      <c r="B388" s="63" t="s">
        <v>488</v>
      </c>
      <c r="C388" s="68">
        <v>12</v>
      </c>
      <c r="D388" s="68">
        <v>8</v>
      </c>
      <c r="E388" s="68">
        <v>0</v>
      </c>
      <c r="F388" s="68">
        <v>4</v>
      </c>
      <c r="G388" s="68">
        <v>301</v>
      </c>
      <c r="H388" s="63" t="s">
        <v>323</v>
      </c>
      <c r="I388" s="69">
        <v>228</v>
      </c>
      <c r="J388" s="68">
        <v>16</v>
      </c>
      <c r="K388" s="63" t="s">
        <v>323</v>
      </c>
      <c r="L388" s="69">
        <v>8</v>
      </c>
    </row>
    <row r="389" spans="1:12">
      <c r="A389" s="68">
        <v>4</v>
      </c>
      <c r="B389" s="63" t="s">
        <v>1023</v>
      </c>
      <c r="C389" s="68">
        <v>12</v>
      </c>
      <c r="D389" s="68">
        <v>3</v>
      </c>
      <c r="E389" s="68">
        <v>0</v>
      </c>
      <c r="F389" s="68">
        <v>9</v>
      </c>
      <c r="G389" s="68">
        <v>226</v>
      </c>
      <c r="H389" s="63" t="s">
        <v>323</v>
      </c>
      <c r="I389" s="69">
        <v>264</v>
      </c>
      <c r="J389" s="68">
        <v>6</v>
      </c>
      <c r="K389" s="63" t="s">
        <v>323</v>
      </c>
      <c r="L389" s="69">
        <v>18</v>
      </c>
    </row>
    <row r="390" spans="1:12">
      <c r="A390" s="63">
        <v>5</v>
      </c>
      <c r="B390" s="63" t="s">
        <v>360</v>
      </c>
      <c r="C390" s="63">
        <v>12</v>
      </c>
      <c r="D390" s="63">
        <v>0</v>
      </c>
      <c r="E390" s="63">
        <v>0</v>
      </c>
      <c r="F390" s="63">
        <v>12</v>
      </c>
      <c r="G390" s="63">
        <v>103</v>
      </c>
      <c r="H390" s="63" t="s">
        <v>323</v>
      </c>
      <c r="I390" s="63">
        <v>374</v>
      </c>
      <c r="J390" s="63">
        <v>0</v>
      </c>
      <c r="K390" s="63" t="s">
        <v>323</v>
      </c>
      <c r="L390" s="63">
        <v>24</v>
      </c>
    </row>
    <row r="391" spans="1:12">
      <c r="A391" s="65"/>
    </row>
    <row r="392" spans="1:12">
      <c r="A392" s="63" t="s">
        <v>1089</v>
      </c>
      <c r="C392" s="66"/>
      <c r="D392" s="66"/>
      <c r="E392" s="66"/>
      <c r="F392" s="66"/>
      <c r="H392" s="67"/>
      <c r="K392" s="67"/>
    </row>
    <row r="393" spans="1:12">
      <c r="A393" s="68"/>
      <c r="C393" s="68" t="s">
        <v>316</v>
      </c>
      <c r="D393" s="68" t="s">
        <v>317</v>
      </c>
      <c r="E393" s="68" t="s">
        <v>318</v>
      </c>
      <c r="F393" s="68" t="s">
        <v>319</v>
      </c>
      <c r="G393" s="68"/>
      <c r="H393" s="63" t="s">
        <v>320</v>
      </c>
      <c r="I393" s="69"/>
      <c r="J393" s="68"/>
      <c r="K393" s="63" t="s">
        <v>321</v>
      </c>
      <c r="L393" s="69"/>
    </row>
    <row r="394" spans="1:12">
      <c r="A394" s="68">
        <v>1</v>
      </c>
      <c r="B394" s="63" t="s">
        <v>1035</v>
      </c>
      <c r="C394" s="68">
        <v>12</v>
      </c>
      <c r="D394" s="68">
        <v>12</v>
      </c>
      <c r="E394" s="68">
        <v>0</v>
      </c>
      <c r="F394" s="68">
        <v>0</v>
      </c>
      <c r="G394" s="68">
        <v>438</v>
      </c>
      <c r="H394" s="63" t="s">
        <v>323</v>
      </c>
      <c r="I394" s="69">
        <v>159</v>
      </c>
      <c r="J394" s="68">
        <v>24</v>
      </c>
      <c r="K394" s="63" t="s">
        <v>323</v>
      </c>
      <c r="L394" s="69">
        <v>0</v>
      </c>
    </row>
    <row r="395" spans="1:12">
      <c r="A395" s="68">
        <v>2</v>
      </c>
      <c r="B395" s="63" t="s">
        <v>362</v>
      </c>
      <c r="C395" s="68">
        <v>12</v>
      </c>
      <c r="D395" s="68">
        <v>9</v>
      </c>
      <c r="E395" s="68">
        <v>0</v>
      </c>
      <c r="F395" s="68">
        <v>3</v>
      </c>
      <c r="G395" s="68">
        <v>287</v>
      </c>
      <c r="H395" s="63" t="s">
        <v>323</v>
      </c>
      <c r="I395" s="69">
        <v>188</v>
      </c>
      <c r="J395" s="68">
        <v>18</v>
      </c>
      <c r="K395" s="63" t="s">
        <v>323</v>
      </c>
      <c r="L395" s="69">
        <v>6</v>
      </c>
    </row>
    <row r="396" spans="1:12">
      <c r="A396" s="68">
        <v>3</v>
      </c>
      <c r="B396" s="63" t="s">
        <v>365</v>
      </c>
      <c r="C396" s="68">
        <v>12</v>
      </c>
      <c r="D396" s="68">
        <v>6</v>
      </c>
      <c r="E396" s="68">
        <v>0</v>
      </c>
      <c r="F396" s="68">
        <v>6</v>
      </c>
      <c r="G396" s="68">
        <v>236</v>
      </c>
      <c r="H396" s="63" t="s">
        <v>323</v>
      </c>
      <c r="I396" s="69">
        <v>218</v>
      </c>
      <c r="J396" s="68">
        <v>12</v>
      </c>
      <c r="K396" s="63" t="s">
        <v>323</v>
      </c>
      <c r="L396" s="69">
        <v>12</v>
      </c>
    </row>
    <row r="397" spans="1:12">
      <c r="A397" s="68">
        <v>4</v>
      </c>
      <c r="B397" s="63" t="s">
        <v>1063</v>
      </c>
      <c r="C397" s="68">
        <v>12</v>
      </c>
      <c r="D397" s="68">
        <v>3</v>
      </c>
      <c r="E397" s="68">
        <v>0</v>
      </c>
      <c r="F397" s="68">
        <v>9</v>
      </c>
      <c r="G397" s="68">
        <v>192</v>
      </c>
      <c r="H397" s="63" t="s">
        <v>323</v>
      </c>
      <c r="I397" s="69">
        <v>274</v>
      </c>
      <c r="J397" s="68">
        <v>6</v>
      </c>
      <c r="K397" s="63" t="s">
        <v>323</v>
      </c>
      <c r="L397" s="69">
        <v>18</v>
      </c>
    </row>
    <row r="398" spans="1:12">
      <c r="A398" s="63">
        <v>5</v>
      </c>
      <c r="B398" s="63" t="s">
        <v>415</v>
      </c>
      <c r="C398" s="63">
        <v>12</v>
      </c>
      <c r="D398" s="63">
        <v>0</v>
      </c>
      <c r="E398" s="63">
        <v>0</v>
      </c>
      <c r="F398" s="63">
        <v>12</v>
      </c>
      <c r="G398" s="63">
        <v>71</v>
      </c>
      <c r="H398" s="63" t="s">
        <v>323</v>
      </c>
      <c r="I398" s="63">
        <v>385</v>
      </c>
      <c r="J398" s="63">
        <v>0</v>
      </c>
      <c r="K398" s="63" t="s">
        <v>323</v>
      </c>
      <c r="L398" s="63">
        <v>24</v>
      </c>
    </row>
    <row r="399" spans="1:12">
      <c r="A399" s="65"/>
    </row>
    <row r="400" spans="1:12">
      <c r="A400" s="63" t="s">
        <v>1726</v>
      </c>
      <c r="C400" s="66"/>
      <c r="D400" s="66"/>
      <c r="E400" s="66"/>
      <c r="F400" s="66"/>
      <c r="H400" s="67"/>
      <c r="K400" s="67"/>
    </row>
    <row r="401" spans="1:12">
      <c r="A401" s="68"/>
      <c r="C401" s="68" t="s">
        <v>316</v>
      </c>
      <c r="D401" s="68" t="s">
        <v>317</v>
      </c>
      <c r="E401" s="68" t="s">
        <v>318</v>
      </c>
      <c r="F401" s="68" t="s">
        <v>319</v>
      </c>
      <c r="G401" s="68"/>
      <c r="H401" s="63" t="s">
        <v>320</v>
      </c>
      <c r="I401" s="69"/>
      <c r="J401" s="68"/>
      <c r="K401" s="63" t="s">
        <v>321</v>
      </c>
      <c r="L401" s="69"/>
    </row>
    <row r="402" spans="1:12">
      <c r="A402" s="68">
        <v>1</v>
      </c>
      <c r="B402" s="63" t="s">
        <v>1028</v>
      </c>
      <c r="C402" s="68">
        <v>1</v>
      </c>
      <c r="D402" s="68">
        <v>1</v>
      </c>
      <c r="E402" s="68">
        <v>0</v>
      </c>
      <c r="F402" s="68">
        <v>0</v>
      </c>
      <c r="G402" s="68">
        <v>27</v>
      </c>
      <c r="H402" s="63" t="s">
        <v>323</v>
      </c>
      <c r="I402" s="69">
        <v>26</v>
      </c>
      <c r="J402" s="68">
        <v>2</v>
      </c>
      <c r="K402" s="63" t="s">
        <v>323</v>
      </c>
      <c r="L402" s="69">
        <v>0</v>
      </c>
    </row>
    <row r="403" spans="1:12">
      <c r="A403" s="63">
        <v>2</v>
      </c>
      <c r="B403" s="63" t="s">
        <v>1065</v>
      </c>
      <c r="C403" s="68">
        <v>1</v>
      </c>
      <c r="D403" s="68">
        <v>0</v>
      </c>
      <c r="E403" s="68">
        <v>0</v>
      </c>
      <c r="F403" s="68">
        <v>1</v>
      </c>
      <c r="G403" s="68">
        <v>26</v>
      </c>
      <c r="H403" s="63" t="s">
        <v>323</v>
      </c>
      <c r="I403" s="69">
        <v>27</v>
      </c>
      <c r="J403" s="68">
        <v>0</v>
      </c>
      <c r="K403" s="63" t="s">
        <v>323</v>
      </c>
      <c r="L403" s="69">
        <v>2</v>
      </c>
    </row>
    <row r="404" spans="1:12">
      <c r="A404" s="68"/>
      <c r="C404" s="68"/>
      <c r="D404" s="68"/>
      <c r="E404" s="68"/>
      <c r="F404" s="68"/>
      <c r="G404" s="68"/>
      <c r="I404" s="69"/>
      <c r="J404" s="68"/>
      <c r="L404" s="69"/>
    </row>
    <row r="405" spans="1:12">
      <c r="A405" s="68" t="s">
        <v>1090</v>
      </c>
      <c r="C405" s="68"/>
      <c r="D405" s="68"/>
      <c r="E405" s="68"/>
      <c r="F405" s="68"/>
      <c r="G405" s="68"/>
      <c r="I405" s="69"/>
      <c r="J405" s="68"/>
      <c r="L405" s="69"/>
    </row>
    <row r="406" spans="1:12">
      <c r="A406" s="68"/>
      <c r="C406" s="68" t="s">
        <v>316</v>
      </c>
      <c r="D406" s="68" t="s">
        <v>317</v>
      </c>
      <c r="E406" s="68" t="s">
        <v>318</v>
      </c>
      <c r="F406" s="68" t="s">
        <v>319</v>
      </c>
      <c r="G406" s="68"/>
      <c r="H406" s="63" t="s">
        <v>320</v>
      </c>
      <c r="I406" s="69"/>
      <c r="J406" s="68"/>
      <c r="K406" s="63" t="s">
        <v>321</v>
      </c>
      <c r="L406" s="69"/>
    </row>
    <row r="407" spans="1:12">
      <c r="A407" s="63">
        <v>1</v>
      </c>
      <c r="B407" s="63" t="s">
        <v>1028</v>
      </c>
      <c r="C407" s="63">
        <v>15</v>
      </c>
      <c r="D407" s="63">
        <v>14</v>
      </c>
      <c r="E407" s="63">
        <v>1</v>
      </c>
      <c r="F407" s="63">
        <v>0</v>
      </c>
      <c r="G407" s="63">
        <v>385</v>
      </c>
      <c r="H407" s="63" t="s">
        <v>323</v>
      </c>
      <c r="I407" s="63">
        <v>199</v>
      </c>
      <c r="J407" s="63">
        <v>29</v>
      </c>
      <c r="K407" s="63" t="s">
        <v>323</v>
      </c>
      <c r="L407" s="63">
        <v>1</v>
      </c>
    </row>
    <row r="408" spans="1:12">
      <c r="A408" s="65">
        <v>2</v>
      </c>
      <c r="B408" s="63" t="s">
        <v>413</v>
      </c>
      <c r="C408" s="63">
        <v>15</v>
      </c>
      <c r="D408" s="63">
        <v>12</v>
      </c>
      <c r="E408" s="63">
        <v>1</v>
      </c>
      <c r="F408" s="63">
        <v>2</v>
      </c>
      <c r="G408" s="63">
        <v>255</v>
      </c>
      <c r="H408" s="63" t="s">
        <v>323</v>
      </c>
      <c r="I408" s="63">
        <v>186</v>
      </c>
      <c r="J408" s="63">
        <v>25</v>
      </c>
      <c r="K408" s="63" t="s">
        <v>323</v>
      </c>
      <c r="L408" s="63">
        <v>5</v>
      </c>
    </row>
    <row r="409" spans="1:12">
      <c r="A409" s="63">
        <v>3</v>
      </c>
      <c r="B409" s="63" t="s">
        <v>1699</v>
      </c>
      <c r="C409" s="66">
        <v>15</v>
      </c>
      <c r="D409" s="66">
        <v>5</v>
      </c>
      <c r="E409" s="66">
        <v>3</v>
      </c>
      <c r="F409" s="66">
        <v>7</v>
      </c>
      <c r="G409" s="63">
        <v>198</v>
      </c>
      <c r="H409" s="67" t="s">
        <v>323</v>
      </c>
      <c r="I409" s="63">
        <v>220</v>
      </c>
      <c r="J409" s="63">
        <v>13</v>
      </c>
      <c r="K409" s="67" t="s">
        <v>323</v>
      </c>
      <c r="L409" s="63">
        <v>17</v>
      </c>
    </row>
    <row r="410" spans="1:12">
      <c r="A410" s="68">
        <v>4</v>
      </c>
      <c r="B410" s="63" t="s">
        <v>1032</v>
      </c>
      <c r="C410" s="68">
        <v>15</v>
      </c>
      <c r="D410" s="68">
        <v>5</v>
      </c>
      <c r="E410" s="68">
        <v>2</v>
      </c>
      <c r="F410" s="68">
        <v>8</v>
      </c>
      <c r="G410" s="68">
        <v>181</v>
      </c>
      <c r="H410" s="63" t="s">
        <v>323</v>
      </c>
      <c r="I410" s="69">
        <v>212</v>
      </c>
      <c r="J410" s="68">
        <v>12</v>
      </c>
      <c r="K410" s="63" t="s">
        <v>323</v>
      </c>
      <c r="L410" s="69">
        <v>18</v>
      </c>
    </row>
    <row r="411" spans="1:12">
      <c r="A411" s="68">
        <v>5</v>
      </c>
      <c r="B411" s="63" t="s">
        <v>1024</v>
      </c>
      <c r="C411" s="68">
        <v>15</v>
      </c>
      <c r="D411" s="68">
        <v>4</v>
      </c>
      <c r="E411" s="68">
        <v>0</v>
      </c>
      <c r="F411" s="68">
        <v>11</v>
      </c>
      <c r="G411" s="68">
        <v>204</v>
      </c>
      <c r="H411" s="63" t="s">
        <v>323</v>
      </c>
      <c r="I411" s="69">
        <v>253</v>
      </c>
      <c r="J411" s="68">
        <v>8</v>
      </c>
      <c r="K411" s="63" t="s">
        <v>323</v>
      </c>
      <c r="L411" s="69">
        <v>22</v>
      </c>
    </row>
    <row r="412" spans="1:12">
      <c r="A412" s="68">
        <v>6</v>
      </c>
      <c r="B412" s="63" t="s">
        <v>1057</v>
      </c>
      <c r="C412" s="68">
        <v>15</v>
      </c>
      <c r="D412" s="68">
        <v>1</v>
      </c>
      <c r="E412" s="68">
        <v>1</v>
      </c>
      <c r="F412" s="68">
        <v>13</v>
      </c>
      <c r="G412" s="68">
        <v>175</v>
      </c>
      <c r="H412" s="63" t="s">
        <v>323</v>
      </c>
      <c r="I412" s="69">
        <v>328</v>
      </c>
      <c r="J412" s="68">
        <v>3</v>
      </c>
      <c r="K412" s="63" t="s">
        <v>323</v>
      </c>
      <c r="L412" s="69">
        <v>27</v>
      </c>
    </row>
    <row r="413" spans="1:12">
      <c r="A413" s="68"/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3" t="s">
        <v>1091</v>
      </c>
    </row>
    <row r="415" spans="1:12">
      <c r="A415" s="65"/>
      <c r="C415" s="63" t="s">
        <v>316</v>
      </c>
      <c r="D415" s="63" t="s">
        <v>317</v>
      </c>
      <c r="E415" s="63" t="s">
        <v>318</v>
      </c>
      <c r="F415" s="63" t="s">
        <v>319</v>
      </c>
      <c r="H415" s="63" t="s">
        <v>320</v>
      </c>
      <c r="K415" s="63" t="s">
        <v>321</v>
      </c>
    </row>
    <row r="416" spans="1:12">
      <c r="A416" s="63">
        <v>1</v>
      </c>
      <c r="B416" s="63" t="s">
        <v>1065</v>
      </c>
      <c r="C416" s="66">
        <v>12</v>
      </c>
      <c r="D416" s="66">
        <v>10</v>
      </c>
      <c r="E416" s="66">
        <v>0</v>
      </c>
      <c r="F416" s="66">
        <v>2</v>
      </c>
      <c r="G416" s="63">
        <v>294</v>
      </c>
      <c r="H416" s="67" t="s">
        <v>323</v>
      </c>
      <c r="I416" s="63">
        <v>158</v>
      </c>
      <c r="J416" s="63">
        <v>20</v>
      </c>
      <c r="K416" s="67" t="s">
        <v>323</v>
      </c>
      <c r="L416" s="63">
        <v>4</v>
      </c>
    </row>
    <row r="417" spans="1:12">
      <c r="A417" s="68">
        <v>2</v>
      </c>
      <c r="B417" s="63" t="s">
        <v>1087</v>
      </c>
      <c r="C417" s="68">
        <v>12</v>
      </c>
      <c r="D417" s="68">
        <v>8</v>
      </c>
      <c r="E417" s="68">
        <v>1</v>
      </c>
      <c r="F417" s="68">
        <v>3</v>
      </c>
      <c r="G417" s="68">
        <v>255</v>
      </c>
      <c r="H417" s="63" t="s">
        <v>323</v>
      </c>
      <c r="I417" s="69">
        <v>150</v>
      </c>
      <c r="J417" s="68">
        <v>17</v>
      </c>
      <c r="K417" s="63" t="s">
        <v>323</v>
      </c>
      <c r="L417" s="69">
        <v>7</v>
      </c>
    </row>
    <row r="418" spans="1:12">
      <c r="A418" s="68">
        <v>3</v>
      </c>
      <c r="B418" s="63" t="s">
        <v>340</v>
      </c>
      <c r="C418" s="68">
        <v>12</v>
      </c>
      <c r="D418" s="68">
        <v>8</v>
      </c>
      <c r="E418" s="68">
        <v>1</v>
      </c>
      <c r="F418" s="68">
        <v>3</v>
      </c>
      <c r="G418" s="68">
        <v>288</v>
      </c>
      <c r="H418" s="63" t="s">
        <v>323</v>
      </c>
      <c r="I418" s="69">
        <v>191</v>
      </c>
      <c r="J418" s="68">
        <v>17</v>
      </c>
      <c r="K418" s="63" t="s">
        <v>323</v>
      </c>
      <c r="L418" s="69">
        <v>7</v>
      </c>
    </row>
    <row r="419" spans="1:12">
      <c r="A419" s="68">
        <v>4</v>
      </c>
      <c r="B419" s="63" t="s">
        <v>1022</v>
      </c>
      <c r="C419" s="68">
        <v>12</v>
      </c>
      <c r="D419" s="68">
        <v>2</v>
      </c>
      <c r="E419" s="68">
        <v>0</v>
      </c>
      <c r="F419" s="68">
        <v>10</v>
      </c>
      <c r="G419" s="68">
        <v>118</v>
      </c>
      <c r="H419" s="63" t="s">
        <v>323</v>
      </c>
      <c r="I419" s="69">
        <v>307</v>
      </c>
      <c r="J419" s="68">
        <v>4</v>
      </c>
      <c r="K419" s="63" t="s">
        <v>323</v>
      </c>
      <c r="L419" s="69">
        <v>20</v>
      </c>
    </row>
    <row r="420" spans="1:12">
      <c r="A420" s="68">
        <v>5</v>
      </c>
      <c r="B420" s="63" t="s">
        <v>1034</v>
      </c>
      <c r="C420" s="68">
        <v>12</v>
      </c>
      <c r="D420" s="68">
        <v>1</v>
      </c>
      <c r="E420" s="68">
        <v>0</v>
      </c>
      <c r="F420" s="68">
        <v>11</v>
      </c>
      <c r="G420" s="68">
        <v>110</v>
      </c>
      <c r="H420" s="63" t="s">
        <v>323</v>
      </c>
      <c r="I420" s="69">
        <v>259</v>
      </c>
      <c r="J420" s="68">
        <v>2</v>
      </c>
      <c r="K420" s="63" t="s">
        <v>323</v>
      </c>
      <c r="L420" s="69">
        <v>22</v>
      </c>
    </row>
    <row r="422" spans="1:12">
      <c r="A422" s="65" t="s">
        <v>1694</v>
      </c>
    </row>
    <row r="423" spans="1:12">
      <c r="C423" s="66" t="s">
        <v>316</v>
      </c>
      <c r="D423" s="66" t="s">
        <v>317</v>
      </c>
      <c r="E423" s="66" t="s">
        <v>318</v>
      </c>
      <c r="F423" s="66" t="s">
        <v>319</v>
      </c>
      <c r="H423" s="67" t="s">
        <v>320</v>
      </c>
      <c r="K423" s="67" t="s">
        <v>321</v>
      </c>
    </row>
    <row r="424" spans="1:12">
      <c r="A424" s="68">
        <v>1</v>
      </c>
      <c r="B424" s="63" t="s">
        <v>494</v>
      </c>
      <c r="C424" s="68">
        <v>8</v>
      </c>
      <c r="D424" s="68">
        <v>7</v>
      </c>
      <c r="E424" s="68">
        <v>0</v>
      </c>
      <c r="F424" s="68">
        <v>1</v>
      </c>
      <c r="G424" s="68">
        <v>14</v>
      </c>
      <c r="H424" s="63" t="s">
        <v>323</v>
      </c>
      <c r="I424" s="69">
        <v>2</v>
      </c>
      <c r="J424" s="68">
        <v>14</v>
      </c>
      <c r="K424" s="63" t="s">
        <v>323</v>
      </c>
      <c r="L424" s="69">
        <v>2</v>
      </c>
    </row>
    <row r="425" spans="1:12">
      <c r="A425" s="68">
        <v>2</v>
      </c>
      <c r="B425" s="63" t="s">
        <v>352</v>
      </c>
      <c r="C425" s="68">
        <v>8</v>
      </c>
      <c r="D425" s="68">
        <v>6</v>
      </c>
      <c r="E425" s="68">
        <v>0</v>
      </c>
      <c r="F425" s="68">
        <v>2</v>
      </c>
      <c r="G425" s="68">
        <v>12</v>
      </c>
      <c r="H425" s="63" t="s">
        <v>323</v>
      </c>
      <c r="I425" s="69">
        <v>4</v>
      </c>
      <c r="J425" s="68">
        <v>12</v>
      </c>
      <c r="K425" s="63" t="s">
        <v>323</v>
      </c>
      <c r="L425" s="69">
        <v>4</v>
      </c>
    </row>
    <row r="426" spans="1:12">
      <c r="A426" s="68">
        <v>3</v>
      </c>
      <c r="B426" s="63" t="s">
        <v>418</v>
      </c>
      <c r="C426" s="68">
        <v>8</v>
      </c>
      <c r="D426" s="68">
        <v>3</v>
      </c>
      <c r="E426" s="68">
        <v>1</v>
      </c>
      <c r="F426" s="68">
        <v>4</v>
      </c>
      <c r="G426" s="68">
        <v>7</v>
      </c>
      <c r="H426" s="63" t="s">
        <v>323</v>
      </c>
      <c r="I426" s="69">
        <v>9</v>
      </c>
      <c r="J426" s="68">
        <v>7</v>
      </c>
      <c r="K426" s="63" t="s">
        <v>323</v>
      </c>
      <c r="L426" s="69">
        <v>9</v>
      </c>
    </row>
    <row r="427" spans="1:12">
      <c r="A427" s="68">
        <v>4</v>
      </c>
      <c r="B427" s="63" t="s">
        <v>357</v>
      </c>
      <c r="C427" s="68">
        <v>8</v>
      </c>
      <c r="D427" s="68">
        <v>2</v>
      </c>
      <c r="E427" s="68">
        <v>1</v>
      </c>
      <c r="F427" s="68">
        <v>5</v>
      </c>
      <c r="G427" s="68">
        <v>5</v>
      </c>
      <c r="H427" s="63" t="s">
        <v>323</v>
      </c>
      <c r="I427" s="69">
        <v>11</v>
      </c>
      <c r="J427" s="68">
        <v>5</v>
      </c>
      <c r="K427" s="63" t="s">
        <v>323</v>
      </c>
      <c r="L427" s="69">
        <v>11</v>
      </c>
    </row>
    <row r="428" spans="1:12">
      <c r="A428" s="63">
        <v>5</v>
      </c>
      <c r="B428" s="63" t="s">
        <v>488</v>
      </c>
      <c r="C428" s="63">
        <v>8</v>
      </c>
      <c r="D428" s="63">
        <v>1</v>
      </c>
      <c r="E428" s="63">
        <v>0</v>
      </c>
      <c r="F428" s="63">
        <v>7</v>
      </c>
      <c r="G428" s="63">
        <v>2</v>
      </c>
      <c r="H428" s="63" t="s">
        <v>323</v>
      </c>
      <c r="I428" s="63">
        <v>14</v>
      </c>
      <c r="J428" s="63">
        <v>2</v>
      </c>
      <c r="K428" s="63" t="s">
        <v>323</v>
      </c>
      <c r="L428" s="63">
        <v>14</v>
      </c>
    </row>
    <row r="429" spans="1:12">
      <c r="A429" s="65"/>
    </row>
    <row r="430" spans="1:12">
      <c r="A430" s="63" t="s">
        <v>1695</v>
      </c>
      <c r="C430" s="66"/>
      <c r="D430" s="66"/>
      <c r="E430" s="66"/>
      <c r="F430" s="66"/>
      <c r="H430" s="67"/>
      <c r="K430" s="67"/>
    </row>
    <row r="431" spans="1:12">
      <c r="A431" s="68"/>
      <c r="C431" s="68" t="s">
        <v>316</v>
      </c>
      <c r="D431" s="68" t="s">
        <v>317</v>
      </c>
      <c r="E431" s="68" t="s">
        <v>318</v>
      </c>
      <c r="F431" s="68" t="s">
        <v>319</v>
      </c>
      <c r="G431" s="68"/>
      <c r="H431" s="63" t="s">
        <v>320</v>
      </c>
      <c r="I431" s="69"/>
      <c r="J431" s="68"/>
      <c r="K431" s="63" t="s">
        <v>321</v>
      </c>
      <c r="L431" s="69"/>
    </row>
    <row r="432" spans="1:12">
      <c r="A432" s="68">
        <v>1</v>
      </c>
      <c r="B432" s="63" t="s">
        <v>1041</v>
      </c>
      <c r="C432" s="68">
        <v>8</v>
      </c>
      <c r="D432" s="68">
        <v>6</v>
      </c>
      <c r="E432" s="68">
        <v>0</v>
      </c>
      <c r="F432" s="68">
        <v>2</v>
      </c>
      <c r="G432" s="68">
        <v>12</v>
      </c>
      <c r="H432" s="63" t="s">
        <v>323</v>
      </c>
      <c r="I432" s="69">
        <v>4</v>
      </c>
      <c r="J432" s="68">
        <v>12</v>
      </c>
      <c r="K432" s="63" t="s">
        <v>323</v>
      </c>
      <c r="L432" s="69">
        <v>4</v>
      </c>
    </row>
    <row r="433" spans="1:12">
      <c r="A433" s="68">
        <v>2</v>
      </c>
      <c r="B433" s="63" t="s">
        <v>390</v>
      </c>
      <c r="C433" s="68">
        <v>8</v>
      </c>
      <c r="D433" s="68">
        <v>4</v>
      </c>
      <c r="E433" s="68">
        <v>0</v>
      </c>
      <c r="F433" s="68">
        <v>4</v>
      </c>
      <c r="G433" s="68">
        <v>8</v>
      </c>
      <c r="H433" s="63" t="s">
        <v>323</v>
      </c>
      <c r="I433" s="69">
        <v>8</v>
      </c>
      <c r="J433" s="68">
        <v>8</v>
      </c>
      <c r="K433" s="63" t="s">
        <v>323</v>
      </c>
      <c r="L433" s="69">
        <v>8</v>
      </c>
    </row>
    <row r="434" spans="1:12">
      <c r="A434" s="68"/>
      <c r="B434" s="63" t="s">
        <v>1028</v>
      </c>
      <c r="C434" s="68">
        <v>8</v>
      </c>
      <c r="D434" s="68">
        <v>4</v>
      </c>
      <c r="E434" s="68">
        <v>0</v>
      </c>
      <c r="F434" s="68">
        <v>4</v>
      </c>
      <c r="G434" s="68">
        <v>8</v>
      </c>
      <c r="H434" s="63" t="s">
        <v>323</v>
      </c>
      <c r="I434" s="69">
        <v>8</v>
      </c>
      <c r="J434" s="68">
        <v>8</v>
      </c>
      <c r="K434" s="63" t="s">
        <v>323</v>
      </c>
      <c r="L434" s="69">
        <v>8</v>
      </c>
    </row>
    <row r="435" spans="1:12">
      <c r="A435" s="63">
        <v>4</v>
      </c>
      <c r="B435" s="63" t="s">
        <v>347</v>
      </c>
      <c r="C435" s="63">
        <v>8</v>
      </c>
      <c r="D435" s="63">
        <v>2</v>
      </c>
      <c r="E435" s="63">
        <v>0</v>
      </c>
      <c r="F435" s="63">
        <v>6</v>
      </c>
      <c r="G435" s="63">
        <v>4</v>
      </c>
      <c r="H435" s="63" t="s">
        <v>323</v>
      </c>
      <c r="I435" s="63">
        <v>12</v>
      </c>
      <c r="J435" s="63">
        <v>4</v>
      </c>
      <c r="K435" s="63" t="s">
        <v>323</v>
      </c>
      <c r="L435" s="63">
        <v>12</v>
      </c>
    </row>
    <row r="436" spans="1:12">
      <c r="A436" s="65"/>
    </row>
    <row r="437" spans="1:12">
      <c r="A437" s="63" t="s">
        <v>1696</v>
      </c>
      <c r="C437" s="66"/>
      <c r="D437" s="66"/>
      <c r="E437" s="66"/>
      <c r="F437" s="66"/>
      <c r="H437" s="67"/>
      <c r="K437" s="67"/>
    </row>
    <row r="438" spans="1:12">
      <c r="C438" s="63" t="s">
        <v>316</v>
      </c>
      <c r="D438" s="63" t="s">
        <v>317</v>
      </c>
      <c r="E438" s="63" t="s">
        <v>318</v>
      </c>
      <c r="F438" s="63" t="s">
        <v>319</v>
      </c>
      <c r="H438" s="63" t="s">
        <v>320</v>
      </c>
      <c r="K438" s="63" t="s">
        <v>321</v>
      </c>
    </row>
    <row r="439" spans="1:12">
      <c r="A439" s="65">
        <v>1</v>
      </c>
      <c r="B439" s="63" t="s">
        <v>1057</v>
      </c>
      <c r="C439" s="63">
        <v>4</v>
      </c>
      <c r="D439" s="63">
        <v>4</v>
      </c>
      <c r="E439" s="63">
        <v>0</v>
      </c>
      <c r="F439" s="63">
        <v>0</v>
      </c>
      <c r="G439" s="63">
        <v>16</v>
      </c>
      <c r="H439" s="63" t="s">
        <v>323</v>
      </c>
      <c r="I439" s="63">
        <v>0</v>
      </c>
      <c r="J439" s="63">
        <v>8</v>
      </c>
      <c r="K439" s="63" t="s">
        <v>323</v>
      </c>
      <c r="L439" s="63">
        <v>0</v>
      </c>
    </row>
    <row r="440" spans="1:12">
      <c r="A440" s="63">
        <v>2</v>
      </c>
      <c r="B440" s="63" t="s">
        <v>357</v>
      </c>
      <c r="C440" s="66">
        <v>4</v>
      </c>
      <c r="D440" s="66">
        <v>1</v>
      </c>
      <c r="E440" s="66">
        <v>2</v>
      </c>
      <c r="F440" s="66">
        <v>1</v>
      </c>
      <c r="G440" s="63">
        <v>8</v>
      </c>
      <c r="H440" s="67" t="s">
        <v>323</v>
      </c>
      <c r="I440" s="63">
        <v>8</v>
      </c>
      <c r="J440" s="63">
        <v>4</v>
      </c>
      <c r="K440" s="67" t="s">
        <v>323</v>
      </c>
      <c r="L440" s="63">
        <v>4</v>
      </c>
    </row>
    <row r="441" spans="1:12">
      <c r="A441" s="63">
        <v>3</v>
      </c>
      <c r="B441" s="63" t="s">
        <v>331</v>
      </c>
      <c r="C441" s="63">
        <v>4</v>
      </c>
      <c r="D441" s="63">
        <v>1</v>
      </c>
      <c r="E441" s="63">
        <v>1</v>
      </c>
      <c r="F441" s="63">
        <v>2</v>
      </c>
      <c r="G441" s="63">
        <v>6</v>
      </c>
      <c r="H441" s="63" t="s">
        <v>323</v>
      </c>
      <c r="I441" s="63">
        <v>10</v>
      </c>
      <c r="J441" s="63">
        <v>3</v>
      </c>
      <c r="K441" s="63" t="s">
        <v>323</v>
      </c>
      <c r="L441" s="63">
        <v>5</v>
      </c>
    </row>
    <row r="442" spans="1:12">
      <c r="A442" s="65">
        <v>4</v>
      </c>
      <c r="B442" s="63" t="s">
        <v>360</v>
      </c>
      <c r="C442" s="63">
        <v>4</v>
      </c>
      <c r="D442" s="63">
        <v>0</v>
      </c>
      <c r="E442" s="63">
        <v>1</v>
      </c>
      <c r="F442" s="63">
        <v>3</v>
      </c>
      <c r="G442" s="63">
        <v>2</v>
      </c>
      <c r="H442" s="63" t="s">
        <v>323</v>
      </c>
      <c r="I442" s="63">
        <v>14</v>
      </c>
      <c r="J442" s="63">
        <v>1</v>
      </c>
      <c r="K442" s="63" t="s">
        <v>323</v>
      </c>
      <c r="L442" s="63">
        <v>7</v>
      </c>
    </row>
    <row r="443" spans="1:12">
      <c r="C443" s="66"/>
      <c r="D443" s="66"/>
      <c r="E443" s="66"/>
      <c r="F443" s="66"/>
      <c r="H443" s="67"/>
      <c r="K443" s="67"/>
    </row>
    <row r="444" spans="1:12">
      <c r="A444" s="63" t="s">
        <v>1697</v>
      </c>
    </row>
    <row r="445" spans="1:12">
      <c r="A445" s="65"/>
      <c r="C445" s="63" t="s">
        <v>316</v>
      </c>
      <c r="D445" s="63" t="s">
        <v>317</v>
      </c>
      <c r="E445" s="63" t="s">
        <v>318</v>
      </c>
      <c r="F445" s="63" t="s">
        <v>319</v>
      </c>
      <c r="H445" s="63" t="s">
        <v>320</v>
      </c>
      <c r="K445" s="63" t="s">
        <v>321</v>
      </c>
    </row>
    <row r="446" spans="1:12">
      <c r="A446" s="63">
        <v>1</v>
      </c>
      <c r="B446" s="63" t="s">
        <v>1022</v>
      </c>
      <c r="C446" s="66">
        <v>4</v>
      </c>
      <c r="D446" s="66">
        <v>2</v>
      </c>
      <c r="E446" s="66">
        <v>2</v>
      </c>
      <c r="F446" s="66">
        <v>0</v>
      </c>
      <c r="G446" s="63">
        <v>12</v>
      </c>
      <c r="H446" s="67" t="s">
        <v>323</v>
      </c>
      <c r="I446" s="63">
        <v>4</v>
      </c>
      <c r="J446" s="63">
        <v>6</v>
      </c>
      <c r="K446" s="67" t="s">
        <v>323</v>
      </c>
      <c r="L446" s="63">
        <v>2</v>
      </c>
    </row>
    <row r="447" spans="1:12">
      <c r="A447" s="63">
        <v>2</v>
      </c>
      <c r="B447" s="63" t="s">
        <v>488</v>
      </c>
      <c r="C447" s="63">
        <v>4</v>
      </c>
      <c r="D447" s="63">
        <v>2</v>
      </c>
      <c r="E447" s="63">
        <v>1</v>
      </c>
      <c r="F447" s="63">
        <v>1</v>
      </c>
      <c r="G447" s="63">
        <v>10</v>
      </c>
      <c r="H447" s="63" t="s">
        <v>323</v>
      </c>
      <c r="I447" s="63">
        <v>6</v>
      </c>
      <c r="J447" s="63">
        <v>5</v>
      </c>
      <c r="K447" s="63" t="s">
        <v>323</v>
      </c>
      <c r="L447" s="63">
        <v>3</v>
      </c>
    </row>
    <row r="448" spans="1:12">
      <c r="A448" s="65">
        <v>3</v>
      </c>
      <c r="B448" s="63" t="s">
        <v>335</v>
      </c>
      <c r="C448" s="63">
        <v>4</v>
      </c>
      <c r="D448" s="63">
        <v>2</v>
      </c>
      <c r="E448" s="63">
        <v>1</v>
      </c>
      <c r="F448" s="63">
        <v>1</v>
      </c>
      <c r="G448" s="63">
        <v>10</v>
      </c>
      <c r="H448" s="63" t="s">
        <v>323</v>
      </c>
      <c r="I448" s="63">
        <v>6</v>
      </c>
      <c r="J448" s="63">
        <v>5</v>
      </c>
      <c r="K448" s="63" t="s">
        <v>323</v>
      </c>
      <c r="L448" s="63">
        <v>3</v>
      </c>
    </row>
    <row r="449" spans="1:12">
      <c r="A449" s="63">
        <v>4</v>
      </c>
      <c r="B449" s="63" t="s">
        <v>415</v>
      </c>
      <c r="C449" s="66">
        <v>4</v>
      </c>
      <c r="D449" s="66">
        <v>1</v>
      </c>
      <c r="E449" s="66">
        <v>1</v>
      </c>
      <c r="F449" s="66">
        <v>2</v>
      </c>
      <c r="G449" s="63">
        <v>6</v>
      </c>
      <c r="H449" s="67" t="s">
        <v>323</v>
      </c>
      <c r="I449" s="63">
        <v>10</v>
      </c>
      <c r="J449" s="63">
        <v>3</v>
      </c>
      <c r="K449" s="67" t="s">
        <v>323</v>
      </c>
      <c r="L449" s="63">
        <v>5</v>
      </c>
    </row>
    <row r="450" spans="1:12">
      <c r="A450" s="63">
        <v>5</v>
      </c>
      <c r="B450" s="63" t="s">
        <v>1062</v>
      </c>
      <c r="C450" s="63">
        <v>4</v>
      </c>
      <c r="D450" s="63">
        <v>0</v>
      </c>
      <c r="E450" s="63">
        <v>1</v>
      </c>
      <c r="F450" s="63">
        <v>3</v>
      </c>
      <c r="G450" s="63">
        <v>2</v>
      </c>
      <c r="H450" s="63" t="s">
        <v>323</v>
      </c>
      <c r="I450" s="63">
        <v>14</v>
      </c>
      <c r="J450" s="63">
        <v>1</v>
      </c>
      <c r="K450" s="63" t="s">
        <v>323</v>
      </c>
      <c r="L450" s="63">
        <v>7</v>
      </c>
    </row>
    <row r="451" spans="1:12">
      <c r="A451" s="65"/>
    </row>
    <row r="452" spans="1:12">
      <c r="A452" s="63" t="s">
        <v>1698</v>
      </c>
      <c r="C452" s="66"/>
      <c r="D452" s="66"/>
      <c r="E452" s="66"/>
      <c r="F452" s="66"/>
      <c r="H452" s="67"/>
      <c r="K452" s="67"/>
    </row>
    <row r="453" spans="1:12">
      <c r="C453" s="63" t="s">
        <v>316</v>
      </c>
      <c r="D453" s="63" t="s">
        <v>317</v>
      </c>
      <c r="E453" s="63" t="s">
        <v>318</v>
      </c>
      <c r="F453" s="63" t="s">
        <v>319</v>
      </c>
      <c r="H453" s="63" t="s">
        <v>320</v>
      </c>
      <c r="K453" s="63" t="s">
        <v>321</v>
      </c>
    </row>
    <row r="454" spans="1:12">
      <c r="A454" s="65">
        <v>1</v>
      </c>
      <c r="B454" s="63" t="s">
        <v>418</v>
      </c>
      <c r="C454" s="63">
        <v>4</v>
      </c>
      <c r="D454" s="63">
        <v>2</v>
      </c>
      <c r="E454" s="63">
        <v>2</v>
      </c>
      <c r="F454" s="63">
        <v>0</v>
      </c>
      <c r="G454" s="63">
        <v>12</v>
      </c>
      <c r="H454" s="63" t="s">
        <v>323</v>
      </c>
      <c r="I454" s="63">
        <v>4</v>
      </c>
      <c r="J454" s="63">
        <v>6</v>
      </c>
      <c r="K454" s="63" t="s">
        <v>323</v>
      </c>
      <c r="L454" s="63">
        <v>2</v>
      </c>
    </row>
    <row r="455" spans="1:12">
      <c r="A455" s="63">
        <v>2</v>
      </c>
      <c r="B455" s="63" t="s">
        <v>1041</v>
      </c>
      <c r="C455" s="66">
        <v>4</v>
      </c>
      <c r="D455" s="66">
        <v>3</v>
      </c>
      <c r="E455" s="66">
        <v>0</v>
      </c>
      <c r="F455" s="66">
        <v>1</v>
      </c>
      <c r="G455" s="63">
        <v>11</v>
      </c>
      <c r="H455" s="67" t="s">
        <v>323</v>
      </c>
      <c r="I455" s="63">
        <v>5</v>
      </c>
      <c r="J455" s="63">
        <v>6</v>
      </c>
      <c r="K455" s="67" t="s">
        <v>323</v>
      </c>
      <c r="L455" s="63">
        <v>2</v>
      </c>
    </row>
    <row r="456" spans="1:12">
      <c r="A456" s="63">
        <v>3</v>
      </c>
      <c r="B456" s="63" t="s">
        <v>1699</v>
      </c>
      <c r="C456" s="63">
        <v>4</v>
      </c>
      <c r="D456" s="63">
        <v>0</v>
      </c>
      <c r="E456" s="63">
        <v>3</v>
      </c>
      <c r="F456" s="63">
        <v>1</v>
      </c>
      <c r="G456" s="63">
        <v>7</v>
      </c>
      <c r="H456" s="63" t="s">
        <v>323</v>
      </c>
      <c r="I456" s="63">
        <v>9</v>
      </c>
      <c r="J456" s="63">
        <v>3</v>
      </c>
      <c r="K456" s="63" t="s">
        <v>323</v>
      </c>
      <c r="L456" s="63">
        <v>5</v>
      </c>
    </row>
    <row r="457" spans="1:12">
      <c r="A457" s="65"/>
      <c r="B457" s="63" t="s">
        <v>494</v>
      </c>
      <c r="C457" s="63">
        <v>4</v>
      </c>
      <c r="D457" s="63">
        <v>0</v>
      </c>
      <c r="E457" s="63">
        <v>3</v>
      </c>
      <c r="F457" s="63">
        <v>1</v>
      </c>
      <c r="G457" s="63">
        <v>6</v>
      </c>
      <c r="H457" s="63" t="s">
        <v>323</v>
      </c>
      <c r="I457" s="63">
        <v>10</v>
      </c>
      <c r="J457" s="63">
        <v>3</v>
      </c>
      <c r="K457" s="63" t="s">
        <v>323</v>
      </c>
      <c r="L457" s="63">
        <v>5</v>
      </c>
    </row>
    <row r="458" spans="1:12">
      <c r="A458" s="63">
        <v>5</v>
      </c>
      <c r="B458" s="63" t="s">
        <v>1035</v>
      </c>
      <c r="C458" s="66">
        <v>4</v>
      </c>
      <c r="D458" s="66">
        <v>0</v>
      </c>
      <c r="E458" s="66">
        <v>2</v>
      </c>
      <c r="F458" s="66">
        <v>2</v>
      </c>
      <c r="G458" s="63">
        <v>4</v>
      </c>
      <c r="H458" s="67" t="s">
        <v>323</v>
      </c>
      <c r="I458" s="63">
        <v>12</v>
      </c>
      <c r="J458" s="63">
        <v>2</v>
      </c>
      <c r="K458" s="67" t="s">
        <v>323</v>
      </c>
      <c r="L458" s="63">
        <v>6</v>
      </c>
    </row>
    <row r="460" spans="1:12">
      <c r="A460" s="65" t="s">
        <v>1097</v>
      </c>
    </row>
    <row r="461" spans="1:12">
      <c r="C461" s="66" t="s">
        <v>316</v>
      </c>
      <c r="D461" s="66" t="s">
        <v>317</v>
      </c>
      <c r="E461" s="66" t="s">
        <v>318</v>
      </c>
      <c r="F461" s="66" t="s">
        <v>319</v>
      </c>
      <c r="H461" s="67" t="s">
        <v>320</v>
      </c>
      <c r="K461" s="67" t="s">
        <v>321</v>
      </c>
    </row>
    <row r="463" spans="1:12">
      <c r="A463" s="65" t="s">
        <v>1098</v>
      </c>
    </row>
    <row r="464" spans="1:12">
      <c r="C464" s="66" t="s">
        <v>316</v>
      </c>
      <c r="D464" s="66" t="s">
        <v>317</v>
      </c>
      <c r="E464" s="66" t="s">
        <v>318</v>
      </c>
      <c r="F464" s="66" t="s">
        <v>319</v>
      </c>
      <c r="H464" s="67" t="s">
        <v>320</v>
      </c>
      <c r="K464" s="67" t="s">
        <v>321</v>
      </c>
    </row>
    <row r="466" spans="1:11">
      <c r="A466" s="65" t="s">
        <v>1099</v>
      </c>
    </row>
    <row r="467" spans="1:11">
      <c r="C467" s="66" t="s">
        <v>316</v>
      </c>
      <c r="D467" s="66" t="s">
        <v>317</v>
      </c>
      <c r="E467" s="66" t="s">
        <v>318</v>
      </c>
      <c r="F467" s="66" t="s">
        <v>319</v>
      </c>
      <c r="H467" s="67" t="s">
        <v>320</v>
      </c>
      <c r="K467" s="67" t="s">
        <v>321</v>
      </c>
    </row>
    <row r="469" spans="1:11">
      <c r="A469" s="65" t="s">
        <v>1100</v>
      </c>
    </row>
    <row r="470" spans="1:11">
      <c r="C470" s="66" t="s">
        <v>316</v>
      </c>
      <c r="D470" s="66" t="s">
        <v>317</v>
      </c>
      <c r="E470" s="66" t="s">
        <v>318</v>
      </c>
      <c r="F470" s="66" t="s">
        <v>319</v>
      </c>
      <c r="H470" s="67" t="s">
        <v>320</v>
      </c>
      <c r="K470" s="67" t="s">
        <v>321</v>
      </c>
    </row>
    <row r="472" spans="1:11">
      <c r="A472" s="65" t="s">
        <v>1101</v>
      </c>
    </row>
    <row r="473" spans="1:11">
      <c r="C473" s="66" t="s">
        <v>316</v>
      </c>
      <c r="D473" s="66" t="s">
        <v>317</v>
      </c>
      <c r="E473" s="66" t="s">
        <v>318</v>
      </c>
      <c r="F473" s="66" t="s">
        <v>319</v>
      </c>
      <c r="H473" s="67" t="s">
        <v>320</v>
      </c>
      <c r="K473" s="67" t="s">
        <v>321</v>
      </c>
    </row>
    <row r="475" spans="1:11">
      <c r="A475" s="63" t="s">
        <v>1102</v>
      </c>
    </row>
    <row r="476" spans="1:11">
      <c r="C476" s="63" t="s">
        <v>316</v>
      </c>
      <c r="D476" s="63" t="s">
        <v>317</v>
      </c>
      <c r="E476" s="63" t="s">
        <v>318</v>
      </c>
      <c r="F476" s="63" t="s">
        <v>319</v>
      </c>
      <c r="H476" s="63" t="s">
        <v>320</v>
      </c>
      <c r="K476" s="63" t="s">
        <v>321</v>
      </c>
    </row>
    <row r="478" spans="1:11">
      <c r="A478" s="63" t="s">
        <v>1103</v>
      </c>
    </row>
    <row r="479" spans="1:11">
      <c r="C479" s="63" t="s">
        <v>316</v>
      </c>
      <c r="D479" s="63" t="s">
        <v>317</v>
      </c>
      <c r="E479" s="63" t="s">
        <v>318</v>
      </c>
      <c r="F479" s="63" t="s">
        <v>319</v>
      </c>
      <c r="H479" s="63" t="s">
        <v>320</v>
      </c>
      <c r="K479" s="63" t="s">
        <v>321</v>
      </c>
    </row>
    <row r="481" spans="1:11">
      <c r="A481" s="63" t="s">
        <v>1104</v>
      </c>
    </row>
    <row r="482" spans="1:11">
      <c r="C482" s="63" t="s">
        <v>316</v>
      </c>
      <c r="D482" s="63" t="s">
        <v>317</v>
      </c>
      <c r="E482" s="63" t="s">
        <v>318</v>
      </c>
      <c r="F482" s="63" t="s">
        <v>319</v>
      </c>
      <c r="H482" s="63" t="s">
        <v>320</v>
      </c>
      <c r="K482" s="63" t="s">
        <v>321</v>
      </c>
    </row>
    <row r="484" spans="1:11">
      <c r="A484" s="63" t="s">
        <v>1105</v>
      </c>
    </row>
    <row r="485" spans="1:11">
      <c r="C485" s="63" t="s">
        <v>316</v>
      </c>
      <c r="D485" s="63" t="s">
        <v>317</v>
      </c>
      <c r="E485" s="63" t="s">
        <v>318</v>
      </c>
      <c r="F485" s="63" t="s">
        <v>319</v>
      </c>
      <c r="H485" s="63" t="s">
        <v>320</v>
      </c>
      <c r="K485" s="63" t="s">
        <v>321</v>
      </c>
    </row>
    <row r="487" spans="1:11">
      <c r="A487" s="63" t="s">
        <v>1106</v>
      </c>
    </row>
    <row r="488" spans="1:11">
      <c r="C488" s="63" t="s">
        <v>316</v>
      </c>
      <c r="D488" s="63" t="s">
        <v>317</v>
      </c>
      <c r="E488" s="63" t="s">
        <v>318</v>
      </c>
      <c r="F488" s="63" t="s">
        <v>319</v>
      </c>
      <c r="H488" s="63" t="s">
        <v>320</v>
      </c>
      <c r="K488" s="63" t="s">
        <v>321</v>
      </c>
    </row>
    <row r="490" spans="1:11">
      <c r="A490" s="63" t="s">
        <v>1107</v>
      </c>
    </row>
    <row r="491" spans="1:11">
      <c r="C491" s="63" t="s">
        <v>316</v>
      </c>
      <c r="D491" s="63" t="s">
        <v>317</v>
      </c>
      <c r="E491" s="63" t="s">
        <v>318</v>
      </c>
      <c r="F491" s="63" t="s">
        <v>319</v>
      </c>
      <c r="H491" s="63" t="s">
        <v>320</v>
      </c>
      <c r="K491" s="63" t="s">
        <v>321</v>
      </c>
    </row>
    <row r="493" spans="1:11">
      <c r="A493" s="63" t="s">
        <v>1108</v>
      </c>
    </row>
    <row r="494" spans="1:11">
      <c r="C494" s="63" t="s">
        <v>316</v>
      </c>
      <c r="D494" s="63" t="s">
        <v>317</v>
      </c>
      <c r="E494" s="63" t="s">
        <v>318</v>
      </c>
      <c r="F494" s="63" t="s">
        <v>319</v>
      </c>
      <c r="H494" s="63" t="s">
        <v>320</v>
      </c>
      <c r="K494" s="63" t="s">
        <v>321</v>
      </c>
    </row>
    <row r="496" spans="1:11">
      <c r="A496" s="63" t="s">
        <v>1109</v>
      </c>
    </row>
    <row r="497" spans="1:12">
      <c r="C497" s="63" t="s">
        <v>316</v>
      </c>
      <c r="D497" s="63" t="s">
        <v>317</v>
      </c>
      <c r="E497" s="63" t="s">
        <v>318</v>
      </c>
      <c r="F497" s="63" t="s">
        <v>319</v>
      </c>
      <c r="H497" s="63" t="s">
        <v>320</v>
      </c>
      <c r="K497" s="63" t="s">
        <v>321</v>
      </c>
    </row>
    <row r="499" spans="1:12">
      <c r="A499" s="63" t="s">
        <v>1066</v>
      </c>
    </row>
    <row r="500" spans="1:12">
      <c r="C500" s="63" t="s">
        <v>316</v>
      </c>
      <c r="D500" s="63" t="s">
        <v>317</v>
      </c>
      <c r="E500" s="63" t="s">
        <v>318</v>
      </c>
      <c r="F500" s="63" t="s">
        <v>319</v>
      </c>
      <c r="H500" s="63" t="s">
        <v>320</v>
      </c>
      <c r="K500" s="63" t="s">
        <v>321</v>
      </c>
    </row>
    <row r="501" spans="1:12">
      <c r="A501" s="63">
        <v>1</v>
      </c>
      <c r="B501" s="63" t="s">
        <v>1028</v>
      </c>
      <c r="C501" s="63">
        <v>8</v>
      </c>
      <c r="D501" s="63">
        <v>7</v>
      </c>
      <c r="E501" s="63">
        <v>0</v>
      </c>
      <c r="F501" s="63">
        <v>1</v>
      </c>
      <c r="G501" s="63">
        <v>14</v>
      </c>
      <c r="H501" s="63" t="s">
        <v>323</v>
      </c>
      <c r="I501" s="63">
        <v>2</v>
      </c>
      <c r="J501" s="63">
        <v>14</v>
      </c>
      <c r="K501" s="63" t="s">
        <v>323</v>
      </c>
      <c r="L501" s="63">
        <v>2</v>
      </c>
    </row>
    <row r="502" spans="1:12">
      <c r="A502" s="63">
        <v>2</v>
      </c>
      <c r="B502" s="63" t="s">
        <v>390</v>
      </c>
      <c r="C502" s="63">
        <v>6</v>
      </c>
      <c r="D502" s="63">
        <v>4</v>
      </c>
      <c r="E502" s="63">
        <v>0</v>
      </c>
      <c r="F502" s="63">
        <v>2</v>
      </c>
      <c r="G502" s="63">
        <v>8</v>
      </c>
      <c r="H502" s="63" t="s">
        <v>323</v>
      </c>
      <c r="I502" s="63">
        <v>4</v>
      </c>
      <c r="J502" s="63">
        <v>8</v>
      </c>
      <c r="K502" s="63" t="s">
        <v>323</v>
      </c>
      <c r="L502" s="63">
        <v>4</v>
      </c>
    </row>
    <row r="503" spans="1:12">
      <c r="A503" s="63">
        <v>3</v>
      </c>
      <c r="B503" s="63" t="s">
        <v>1035</v>
      </c>
      <c r="C503" s="63">
        <v>6</v>
      </c>
      <c r="D503" s="63">
        <v>4</v>
      </c>
      <c r="E503" s="63">
        <v>0</v>
      </c>
      <c r="F503" s="63">
        <v>2</v>
      </c>
      <c r="G503" s="63">
        <v>8</v>
      </c>
      <c r="H503" s="63" t="s">
        <v>323</v>
      </c>
      <c r="I503" s="63">
        <v>4</v>
      </c>
      <c r="J503" s="63">
        <v>8</v>
      </c>
      <c r="K503" s="63" t="s">
        <v>323</v>
      </c>
      <c r="L503" s="63">
        <v>4</v>
      </c>
    </row>
    <row r="504" spans="1:12">
      <c r="A504" s="63">
        <v>4</v>
      </c>
      <c r="B504" s="63" t="s">
        <v>362</v>
      </c>
      <c r="C504" s="63">
        <v>6</v>
      </c>
      <c r="D504" s="63">
        <v>1</v>
      </c>
      <c r="E504" s="63">
        <v>0</v>
      </c>
      <c r="F504" s="63">
        <v>5</v>
      </c>
      <c r="G504" s="63">
        <v>2</v>
      </c>
      <c r="H504" s="63" t="s">
        <v>323</v>
      </c>
      <c r="I504" s="63">
        <v>10</v>
      </c>
      <c r="J504" s="63">
        <v>2</v>
      </c>
      <c r="K504" s="63" t="s">
        <v>323</v>
      </c>
      <c r="L504" s="63">
        <v>10</v>
      </c>
    </row>
    <row r="505" spans="1:12">
      <c r="A505" s="63">
        <v>5</v>
      </c>
      <c r="B505" s="63" t="s">
        <v>1067</v>
      </c>
      <c r="C505" s="63">
        <v>6</v>
      </c>
      <c r="D505" s="63">
        <v>0</v>
      </c>
      <c r="E505" s="63">
        <v>0</v>
      </c>
      <c r="F505" s="63">
        <v>6</v>
      </c>
      <c r="G505" s="63">
        <v>0</v>
      </c>
      <c r="H505" s="63" t="s">
        <v>323</v>
      </c>
      <c r="I505" s="63">
        <v>12</v>
      </c>
      <c r="J505" s="63">
        <v>0</v>
      </c>
      <c r="K505" s="63" t="s">
        <v>323</v>
      </c>
      <c r="L505" s="63">
        <v>12</v>
      </c>
    </row>
    <row r="507" spans="1:12">
      <c r="A507" s="63" t="s">
        <v>1068</v>
      </c>
    </row>
    <row r="508" spans="1:12">
      <c r="C508" s="63" t="s">
        <v>316</v>
      </c>
      <c r="D508" s="63" t="s">
        <v>317</v>
      </c>
      <c r="E508" s="63" t="s">
        <v>318</v>
      </c>
      <c r="F508" s="63" t="s">
        <v>319</v>
      </c>
      <c r="H508" s="63" t="s">
        <v>320</v>
      </c>
      <c r="K508" s="63" t="s">
        <v>321</v>
      </c>
    </row>
    <row r="509" spans="1:12">
      <c r="A509" s="63">
        <v>1</v>
      </c>
      <c r="B509" s="63" t="s">
        <v>335</v>
      </c>
      <c r="C509" s="63">
        <v>8</v>
      </c>
      <c r="D509" s="63">
        <v>7</v>
      </c>
      <c r="E509" s="63">
        <v>0</v>
      </c>
      <c r="F509" s="63">
        <v>1</v>
      </c>
      <c r="G509" s="63">
        <v>14</v>
      </c>
      <c r="H509" s="63" t="s">
        <v>323</v>
      </c>
      <c r="I509" s="63">
        <v>2</v>
      </c>
      <c r="J509" s="63">
        <v>14</v>
      </c>
      <c r="K509" s="63" t="s">
        <v>323</v>
      </c>
      <c r="L509" s="63">
        <v>2</v>
      </c>
    </row>
    <row r="510" spans="1:12">
      <c r="A510" s="63">
        <v>2</v>
      </c>
      <c r="B510" s="63" t="s">
        <v>347</v>
      </c>
      <c r="C510" s="63">
        <v>8</v>
      </c>
      <c r="D510" s="63">
        <v>5</v>
      </c>
      <c r="E510" s="63">
        <v>0</v>
      </c>
      <c r="F510" s="63">
        <v>3</v>
      </c>
      <c r="G510" s="63">
        <v>10</v>
      </c>
      <c r="H510" s="63" t="s">
        <v>323</v>
      </c>
      <c r="I510" s="63">
        <v>6</v>
      </c>
      <c r="J510" s="63">
        <v>10</v>
      </c>
      <c r="K510" s="63" t="s">
        <v>323</v>
      </c>
      <c r="L510" s="63">
        <v>6</v>
      </c>
    </row>
    <row r="511" spans="1:12">
      <c r="A511" s="63">
        <v>3</v>
      </c>
      <c r="B511" s="63" t="s">
        <v>1039</v>
      </c>
      <c r="C511" s="63">
        <v>8</v>
      </c>
      <c r="D511" s="63">
        <v>3</v>
      </c>
      <c r="E511" s="63">
        <v>1</v>
      </c>
      <c r="F511" s="63">
        <v>4</v>
      </c>
      <c r="G511" s="63">
        <v>7</v>
      </c>
      <c r="H511" s="63" t="s">
        <v>323</v>
      </c>
      <c r="I511" s="63">
        <v>9</v>
      </c>
      <c r="J511" s="63">
        <v>7</v>
      </c>
      <c r="K511" s="63" t="s">
        <v>323</v>
      </c>
      <c r="L511" s="63">
        <v>9</v>
      </c>
    </row>
    <row r="512" spans="1:12">
      <c r="A512" s="63">
        <v>4</v>
      </c>
      <c r="B512" s="63" t="s">
        <v>1062</v>
      </c>
      <c r="C512" s="63">
        <v>8</v>
      </c>
      <c r="D512" s="63">
        <v>0</v>
      </c>
      <c r="E512" s="63">
        <v>1</v>
      </c>
      <c r="F512" s="63">
        <v>7</v>
      </c>
      <c r="G512" s="63">
        <v>1</v>
      </c>
      <c r="H512" s="63" t="s">
        <v>323</v>
      </c>
      <c r="I512" s="63">
        <v>15</v>
      </c>
      <c r="J512" s="63">
        <v>1</v>
      </c>
      <c r="K512" s="63" t="s">
        <v>323</v>
      </c>
      <c r="L512" s="63">
        <v>15</v>
      </c>
    </row>
    <row r="514" spans="1:12">
      <c r="A514" s="63" t="s">
        <v>1069</v>
      </c>
    </row>
    <row r="515" spans="1:12">
      <c r="C515" s="63" t="s">
        <v>316</v>
      </c>
      <c r="D515" s="63" t="s">
        <v>317</v>
      </c>
      <c r="E515" s="63" t="s">
        <v>318</v>
      </c>
      <c r="F515" s="63" t="s">
        <v>319</v>
      </c>
      <c r="H515" s="63" t="s">
        <v>320</v>
      </c>
      <c r="K515" s="63" t="s">
        <v>321</v>
      </c>
    </row>
    <row r="516" spans="1:12">
      <c r="A516" s="63">
        <v>1</v>
      </c>
      <c r="B516" s="63" t="s">
        <v>331</v>
      </c>
      <c r="C516" s="63">
        <v>8</v>
      </c>
      <c r="D516" s="63">
        <v>8</v>
      </c>
      <c r="E516" s="63">
        <v>0</v>
      </c>
      <c r="F516" s="63">
        <v>0</v>
      </c>
      <c r="G516" s="63">
        <v>16</v>
      </c>
      <c r="H516" s="63" t="s">
        <v>323</v>
      </c>
      <c r="I516" s="63">
        <v>0</v>
      </c>
      <c r="J516" s="63">
        <v>16</v>
      </c>
      <c r="K516" s="63" t="s">
        <v>323</v>
      </c>
      <c r="L516" s="63">
        <v>0</v>
      </c>
    </row>
    <row r="517" spans="1:12">
      <c r="A517" s="63">
        <v>2</v>
      </c>
      <c r="B517" s="63" t="s">
        <v>1063</v>
      </c>
      <c r="C517" s="63">
        <v>8</v>
      </c>
      <c r="D517" s="63">
        <v>5</v>
      </c>
      <c r="E517" s="63">
        <v>0</v>
      </c>
      <c r="F517" s="63">
        <v>3</v>
      </c>
      <c r="G517" s="63">
        <v>10</v>
      </c>
      <c r="H517" s="63" t="s">
        <v>323</v>
      </c>
      <c r="I517" s="63">
        <v>6</v>
      </c>
      <c r="J517" s="63">
        <v>10</v>
      </c>
      <c r="K517" s="63" t="s">
        <v>323</v>
      </c>
      <c r="L517" s="63">
        <v>6</v>
      </c>
    </row>
    <row r="518" spans="1:12">
      <c r="A518" s="63">
        <v>3</v>
      </c>
      <c r="B518" s="63" t="s">
        <v>1042</v>
      </c>
      <c r="C518" s="63">
        <v>8</v>
      </c>
      <c r="D518" s="63">
        <v>2</v>
      </c>
      <c r="E518" s="63">
        <v>0</v>
      </c>
      <c r="F518" s="63">
        <v>6</v>
      </c>
      <c r="G518" s="63">
        <v>4</v>
      </c>
      <c r="H518" s="63" t="s">
        <v>323</v>
      </c>
      <c r="I518" s="63">
        <v>12</v>
      </c>
      <c r="J518" s="63">
        <v>4</v>
      </c>
      <c r="K518" s="63" t="s">
        <v>323</v>
      </c>
      <c r="L518" s="63">
        <v>12</v>
      </c>
    </row>
    <row r="519" spans="1:12">
      <c r="A519" s="63">
        <v>4</v>
      </c>
      <c r="B519" s="63" t="s">
        <v>1065</v>
      </c>
      <c r="C519" s="63">
        <v>8</v>
      </c>
      <c r="D519" s="63">
        <v>1</v>
      </c>
      <c r="E519" s="63">
        <v>0</v>
      </c>
      <c r="F519" s="63">
        <v>7</v>
      </c>
      <c r="G519" s="63">
        <v>2</v>
      </c>
      <c r="H519" s="63" t="s">
        <v>323</v>
      </c>
      <c r="I519" s="63">
        <v>14</v>
      </c>
      <c r="J519" s="63">
        <v>2</v>
      </c>
      <c r="K519" s="63" t="s">
        <v>323</v>
      </c>
      <c r="L519" s="63">
        <v>14</v>
      </c>
    </row>
    <row r="521" spans="1:12">
      <c r="A521" s="63" t="s">
        <v>1070</v>
      </c>
    </row>
    <row r="522" spans="1:12">
      <c r="C522" s="63" t="s">
        <v>316</v>
      </c>
      <c r="D522" s="63" t="s">
        <v>317</v>
      </c>
      <c r="E522" s="63" t="s">
        <v>318</v>
      </c>
      <c r="F522" s="63" t="s">
        <v>319</v>
      </c>
      <c r="H522" s="63" t="s">
        <v>320</v>
      </c>
      <c r="K522" s="63" t="s">
        <v>321</v>
      </c>
    </row>
    <row r="523" spans="1:12">
      <c r="A523" s="63">
        <v>1</v>
      </c>
      <c r="B523" s="63" t="s">
        <v>418</v>
      </c>
      <c r="C523" s="63">
        <v>6</v>
      </c>
      <c r="D523" s="63">
        <v>5</v>
      </c>
      <c r="E523" s="63">
        <v>0</v>
      </c>
      <c r="F523" s="63">
        <v>1</v>
      </c>
      <c r="G523" s="63">
        <v>10</v>
      </c>
      <c r="H523" s="63" t="s">
        <v>323</v>
      </c>
      <c r="I523" s="63">
        <v>2</v>
      </c>
      <c r="J523" s="63">
        <v>10</v>
      </c>
      <c r="K523" s="63" t="s">
        <v>323</v>
      </c>
      <c r="L523" s="63">
        <v>2</v>
      </c>
    </row>
    <row r="524" spans="1:12">
      <c r="A524" s="63">
        <v>2</v>
      </c>
      <c r="B524" s="63" t="s">
        <v>1026</v>
      </c>
      <c r="C524" s="63">
        <v>8</v>
      </c>
      <c r="D524" s="63">
        <v>5</v>
      </c>
      <c r="E524" s="63">
        <v>0</v>
      </c>
      <c r="F524" s="63">
        <v>3</v>
      </c>
      <c r="G524" s="63">
        <v>10</v>
      </c>
      <c r="H524" s="63" t="s">
        <v>323</v>
      </c>
      <c r="I524" s="63">
        <v>6</v>
      </c>
      <c r="J524" s="63">
        <v>10</v>
      </c>
      <c r="K524" s="63" t="s">
        <v>323</v>
      </c>
      <c r="L524" s="63">
        <v>6</v>
      </c>
    </row>
    <row r="525" spans="1:12">
      <c r="A525" s="63">
        <v>3</v>
      </c>
      <c r="B525" s="63" t="s">
        <v>389</v>
      </c>
      <c r="C525" s="63">
        <v>6</v>
      </c>
      <c r="D525" s="63">
        <v>4</v>
      </c>
      <c r="E525" s="63">
        <v>0</v>
      </c>
      <c r="F525" s="63">
        <v>2</v>
      </c>
      <c r="G525" s="63">
        <v>8</v>
      </c>
      <c r="H525" s="63" t="s">
        <v>323</v>
      </c>
      <c r="I525" s="63">
        <v>4</v>
      </c>
      <c r="J525" s="63">
        <v>8</v>
      </c>
      <c r="K525" s="63" t="s">
        <v>323</v>
      </c>
      <c r="L525" s="63">
        <v>4</v>
      </c>
    </row>
    <row r="526" spans="1:12">
      <c r="A526" s="63">
        <v>4</v>
      </c>
      <c r="B526" s="63" t="s">
        <v>434</v>
      </c>
      <c r="C526" s="63">
        <v>6</v>
      </c>
      <c r="D526" s="63">
        <v>2</v>
      </c>
      <c r="E526" s="63">
        <v>0</v>
      </c>
      <c r="F526" s="63">
        <v>4</v>
      </c>
      <c r="G526" s="63">
        <v>4</v>
      </c>
      <c r="H526" s="63" t="s">
        <v>323</v>
      </c>
      <c r="I526" s="63">
        <v>8</v>
      </c>
      <c r="J526" s="63">
        <v>4</v>
      </c>
      <c r="K526" s="63" t="s">
        <v>323</v>
      </c>
      <c r="L526" s="63">
        <v>8</v>
      </c>
    </row>
    <row r="527" spans="1:12">
      <c r="A527" s="63">
        <v>5</v>
      </c>
      <c r="B527" s="63" t="s">
        <v>1051</v>
      </c>
      <c r="C527" s="63">
        <v>6</v>
      </c>
      <c r="D527" s="63">
        <v>0</v>
      </c>
      <c r="E527" s="63">
        <v>0</v>
      </c>
      <c r="F527" s="63">
        <v>6</v>
      </c>
      <c r="G527" s="63">
        <v>0</v>
      </c>
      <c r="H527" s="63" t="s">
        <v>323</v>
      </c>
      <c r="I527" s="63">
        <v>12</v>
      </c>
      <c r="J527" s="63">
        <v>0</v>
      </c>
      <c r="K527" s="63" t="s">
        <v>323</v>
      </c>
      <c r="L527" s="63">
        <v>12</v>
      </c>
    </row>
    <row r="529" spans="1:12">
      <c r="A529" s="63" t="s">
        <v>1071</v>
      </c>
    </row>
    <row r="530" spans="1:12">
      <c r="C530" s="63" t="s">
        <v>316</v>
      </c>
      <c r="D530" s="63" t="s">
        <v>317</v>
      </c>
      <c r="E530" s="63" t="s">
        <v>318</v>
      </c>
      <c r="F530" s="63" t="s">
        <v>319</v>
      </c>
      <c r="H530" s="63" t="s">
        <v>320</v>
      </c>
      <c r="K530" s="63" t="s">
        <v>321</v>
      </c>
    </row>
    <row r="531" spans="1:12">
      <c r="A531" s="63">
        <v>1</v>
      </c>
      <c r="B531" s="63" t="s">
        <v>357</v>
      </c>
      <c r="C531" s="63">
        <v>8</v>
      </c>
      <c r="D531" s="63">
        <v>6</v>
      </c>
      <c r="E531" s="63">
        <v>0</v>
      </c>
      <c r="F531" s="63">
        <v>2</v>
      </c>
      <c r="G531" s="63">
        <v>12</v>
      </c>
      <c r="H531" s="63" t="s">
        <v>323</v>
      </c>
      <c r="I531" s="63">
        <v>4</v>
      </c>
      <c r="J531" s="63">
        <v>12</v>
      </c>
      <c r="K531" s="63" t="s">
        <v>323</v>
      </c>
      <c r="L531" s="63">
        <v>4</v>
      </c>
    </row>
    <row r="532" spans="1:12">
      <c r="B532" s="63" t="s">
        <v>352</v>
      </c>
      <c r="C532" s="63">
        <v>8</v>
      </c>
      <c r="D532" s="63">
        <v>6</v>
      </c>
      <c r="E532" s="63">
        <v>0</v>
      </c>
      <c r="F532" s="63">
        <v>2</v>
      </c>
      <c r="G532" s="63">
        <v>12</v>
      </c>
      <c r="H532" s="63" t="s">
        <v>323</v>
      </c>
      <c r="I532" s="63">
        <v>4</v>
      </c>
      <c r="J532" s="63">
        <v>12</v>
      </c>
      <c r="K532" s="63" t="s">
        <v>323</v>
      </c>
      <c r="L532" s="63">
        <v>4</v>
      </c>
    </row>
    <row r="533" spans="1:12">
      <c r="A533" s="63">
        <v>3</v>
      </c>
      <c r="B533" s="63" t="s">
        <v>1023</v>
      </c>
      <c r="C533" s="63">
        <v>8</v>
      </c>
      <c r="D533" s="63">
        <v>3</v>
      </c>
      <c r="E533" s="63">
        <v>0</v>
      </c>
      <c r="F533" s="63">
        <v>5</v>
      </c>
      <c r="G533" s="63">
        <v>6</v>
      </c>
      <c r="H533" s="63" t="s">
        <v>323</v>
      </c>
      <c r="I533" s="63">
        <v>10</v>
      </c>
      <c r="J533" s="63">
        <v>6</v>
      </c>
      <c r="K533" s="63" t="s">
        <v>323</v>
      </c>
      <c r="L533" s="63">
        <v>10</v>
      </c>
    </row>
    <row r="534" spans="1:12">
      <c r="A534" s="63">
        <v>4</v>
      </c>
      <c r="B534" s="63" t="s">
        <v>1041</v>
      </c>
      <c r="C534" s="63">
        <v>8</v>
      </c>
      <c r="D534" s="63">
        <v>1</v>
      </c>
      <c r="E534" s="63">
        <v>0</v>
      </c>
      <c r="F534" s="63">
        <v>7</v>
      </c>
      <c r="G534" s="63">
        <v>2</v>
      </c>
      <c r="H534" s="63" t="s">
        <v>323</v>
      </c>
      <c r="I534" s="63">
        <v>14</v>
      </c>
      <c r="J534" s="63">
        <v>2</v>
      </c>
      <c r="K534" s="63" t="s">
        <v>323</v>
      </c>
      <c r="L534" s="63">
        <v>14</v>
      </c>
    </row>
    <row r="536" spans="1:12">
      <c r="A536" s="63" t="s">
        <v>1072</v>
      </c>
    </row>
    <row r="537" spans="1:12">
      <c r="C537" s="63" t="s">
        <v>316</v>
      </c>
      <c r="D537" s="63" t="s">
        <v>317</v>
      </c>
      <c r="E537" s="63" t="s">
        <v>318</v>
      </c>
      <c r="F537" s="63" t="s">
        <v>319</v>
      </c>
      <c r="H537" s="63" t="s">
        <v>320</v>
      </c>
      <c r="K537" s="63" t="s">
        <v>321</v>
      </c>
    </row>
    <row r="538" spans="1:12">
      <c r="A538" s="63">
        <v>1</v>
      </c>
      <c r="B538" s="63" t="s">
        <v>331</v>
      </c>
      <c r="C538" s="63">
        <v>4</v>
      </c>
      <c r="D538" s="63">
        <v>3</v>
      </c>
      <c r="E538" s="63">
        <v>1</v>
      </c>
      <c r="F538" s="63">
        <v>0</v>
      </c>
      <c r="G538" s="63">
        <v>12</v>
      </c>
      <c r="H538" s="63" t="s">
        <v>323</v>
      </c>
      <c r="I538" s="63">
        <v>4</v>
      </c>
      <c r="J538" s="63">
        <v>7</v>
      </c>
      <c r="K538" s="63" t="s">
        <v>323</v>
      </c>
      <c r="L538" s="63">
        <v>1</v>
      </c>
    </row>
    <row r="539" spans="1:12">
      <c r="A539" s="63">
        <v>2</v>
      </c>
      <c r="B539" s="63" t="s">
        <v>347</v>
      </c>
      <c r="C539" s="63">
        <v>4</v>
      </c>
      <c r="D539" s="63">
        <v>2</v>
      </c>
      <c r="E539" s="63">
        <v>2</v>
      </c>
      <c r="F539" s="63">
        <v>0</v>
      </c>
      <c r="G539" s="63">
        <v>11</v>
      </c>
      <c r="H539" s="63" t="s">
        <v>323</v>
      </c>
      <c r="I539" s="63">
        <v>5</v>
      </c>
      <c r="J539" s="63">
        <v>6</v>
      </c>
      <c r="K539" s="63" t="s">
        <v>323</v>
      </c>
      <c r="L539" s="63">
        <v>2</v>
      </c>
    </row>
    <row r="540" spans="1:12">
      <c r="A540" s="63">
        <v>3</v>
      </c>
      <c r="B540" s="63" t="s">
        <v>1062</v>
      </c>
      <c r="C540" s="63">
        <v>4</v>
      </c>
      <c r="D540" s="63">
        <v>0</v>
      </c>
      <c r="E540" s="63">
        <v>2</v>
      </c>
      <c r="F540" s="63">
        <v>2</v>
      </c>
      <c r="G540" s="63">
        <v>5</v>
      </c>
      <c r="H540" s="63" t="s">
        <v>323</v>
      </c>
      <c r="I540" s="63">
        <v>11</v>
      </c>
      <c r="J540" s="63">
        <v>2</v>
      </c>
      <c r="K540" s="63" t="s">
        <v>323</v>
      </c>
      <c r="L540" s="63">
        <v>6</v>
      </c>
    </row>
    <row r="541" spans="1:12">
      <c r="A541" s="63">
        <v>4</v>
      </c>
      <c r="B541" s="63" t="s">
        <v>1057</v>
      </c>
      <c r="C541" s="63">
        <v>4</v>
      </c>
      <c r="D541" s="63">
        <v>0</v>
      </c>
      <c r="E541" s="63">
        <v>1</v>
      </c>
      <c r="F541" s="63">
        <v>3</v>
      </c>
      <c r="G541" s="63">
        <v>4</v>
      </c>
      <c r="H541" s="63" t="s">
        <v>323</v>
      </c>
      <c r="I541" s="63">
        <v>12</v>
      </c>
      <c r="J541" s="63">
        <v>1</v>
      </c>
      <c r="K541" s="63" t="s">
        <v>323</v>
      </c>
      <c r="L541" s="63">
        <v>7</v>
      </c>
    </row>
    <row r="543" spans="1:12">
      <c r="A543" s="63" t="s">
        <v>1073</v>
      </c>
    </row>
    <row r="544" spans="1:12">
      <c r="C544" s="63" t="s">
        <v>316</v>
      </c>
      <c r="D544" s="63" t="s">
        <v>317</v>
      </c>
      <c r="E544" s="63" t="s">
        <v>318</v>
      </c>
      <c r="F544" s="63" t="s">
        <v>319</v>
      </c>
      <c r="H544" s="63" t="s">
        <v>320</v>
      </c>
      <c r="K544" s="63" t="s">
        <v>321</v>
      </c>
    </row>
    <row r="545" spans="1:12">
      <c r="A545" s="63">
        <v>1</v>
      </c>
      <c r="B545" s="63" t="s">
        <v>415</v>
      </c>
      <c r="C545" s="63">
        <v>4</v>
      </c>
      <c r="D545" s="63">
        <v>3</v>
      </c>
      <c r="E545" s="63">
        <v>1</v>
      </c>
      <c r="F545" s="63">
        <v>0</v>
      </c>
      <c r="G545" s="63">
        <v>14</v>
      </c>
      <c r="H545" s="63" t="s">
        <v>323</v>
      </c>
      <c r="I545" s="63">
        <v>2</v>
      </c>
      <c r="J545" s="63">
        <v>7</v>
      </c>
      <c r="K545" s="63" t="s">
        <v>323</v>
      </c>
      <c r="L545" s="63">
        <v>1</v>
      </c>
    </row>
    <row r="546" spans="1:12">
      <c r="A546" s="63">
        <v>2</v>
      </c>
      <c r="B546" s="63" t="s">
        <v>365</v>
      </c>
      <c r="C546" s="63">
        <v>4</v>
      </c>
      <c r="D546" s="63">
        <v>2</v>
      </c>
      <c r="E546" s="63">
        <v>2</v>
      </c>
      <c r="F546" s="63">
        <v>0</v>
      </c>
      <c r="G546" s="63">
        <v>11</v>
      </c>
      <c r="H546" s="63" t="s">
        <v>323</v>
      </c>
      <c r="I546" s="63">
        <v>5</v>
      </c>
      <c r="J546" s="63">
        <v>6</v>
      </c>
      <c r="K546" s="63" t="s">
        <v>323</v>
      </c>
      <c r="L546" s="63">
        <v>2</v>
      </c>
    </row>
    <row r="547" spans="1:12">
      <c r="A547" s="63">
        <v>3</v>
      </c>
      <c r="B547" s="63" t="s">
        <v>340</v>
      </c>
      <c r="C547" s="63">
        <v>4</v>
      </c>
      <c r="D547" s="63">
        <v>0</v>
      </c>
      <c r="E547" s="63">
        <v>2</v>
      </c>
      <c r="F547" s="63">
        <v>2</v>
      </c>
      <c r="G547" s="63">
        <v>5</v>
      </c>
      <c r="H547" s="63" t="s">
        <v>323</v>
      </c>
      <c r="I547" s="63">
        <v>11</v>
      </c>
      <c r="J547" s="63">
        <v>2</v>
      </c>
      <c r="K547" s="63" t="s">
        <v>323</v>
      </c>
      <c r="L547" s="63">
        <v>6</v>
      </c>
    </row>
    <row r="548" spans="1:12">
      <c r="A548" s="63">
        <v>4</v>
      </c>
      <c r="B548" s="63" t="s">
        <v>390</v>
      </c>
      <c r="C548" s="63">
        <v>4</v>
      </c>
      <c r="D548" s="63">
        <v>0</v>
      </c>
      <c r="E548" s="63">
        <v>1</v>
      </c>
      <c r="F548" s="63">
        <v>3</v>
      </c>
      <c r="G548" s="63">
        <v>2</v>
      </c>
      <c r="H548" s="63" t="s">
        <v>323</v>
      </c>
      <c r="I548" s="63">
        <v>14</v>
      </c>
      <c r="J548" s="63">
        <v>1</v>
      </c>
      <c r="K548" s="63" t="s">
        <v>323</v>
      </c>
      <c r="L548" s="63">
        <v>7</v>
      </c>
    </row>
    <row r="550" spans="1:12">
      <c r="A550" s="63" t="s">
        <v>1074</v>
      </c>
    </row>
    <row r="551" spans="1:12">
      <c r="C551" s="63" t="s">
        <v>316</v>
      </c>
      <c r="D551" s="63" t="s">
        <v>317</v>
      </c>
      <c r="E551" s="63" t="s">
        <v>318</v>
      </c>
      <c r="F551" s="63" t="s">
        <v>319</v>
      </c>
      <c r="H551" s="63" t="s">
        <v>320</v>
      </c>
      <c r="K551" s="63" t="s">
        <v>321</v>
      </c>
    </row>
    <row r="552" spans="1:12">
      <c r="A552" s="63">
        <v>1</v>
      </c>
      <c r="B552" s="63" t="s">
        <v>1030</v>
      </c>
      <c r="C552" s="63">
        <v>4</v>
      </c>
      <c r="D552" s="63">
        <v>4</v>
      </c>
      <c r="E552" s="63">
        <v>0</v>
      </c>
      <c r="F552" s="63">
        <v>0</v>
      </c>
      <c r="G552" s="63">
        <v>16</v>
      </c>
      <c r="H552" s="63" t="s">
        <v>323</v>
      </c>
      <c r="I552" s="63">
        <v>0</v>
      </c>
      <c r="J552" s="63">
        <v>8</v>
      </c>
      <c r="K552" s="63" t="s">
        <v>323</v>
      </c>
      <c r="L552" s="63">
        <v>0</v>
      </c>
    </row>
    <row r="553" spans="1:12">
      <c r="A553" s="63">
        <v>2</v>
      </c>
      <c r="B553" s="63" t="s">
        <v>1063</v>
      </c>
      <c r="C553" s="63">
        <v>4</v>
      </c>
      <c r="D553" s="63">
        <v>2</v>
      </c>
      <c r="E553" s="63">
        <v>0</v>
      </c>
      <c r="F553" s="63">
        <v>2</v>
      </c>
      <c r="G553" s="63">
        <v>8</v>
      </c>
      <c r="H553" s="63" t="s">
        <v>323</v>
      </c>
      <c r="I553" s="63">
        <v>8</v>
      </c>
      <c r="J553" s="63">
        <v>4</v>
      </c>
      <c r="K553" s="63" t="s">
        <v>323</v>
      </c>
      <c r="L553" s="63">
        <v>4</v>
      </c>
    </row>
    <row r="554" spans="1:12">
      <c r="A554" s="63">
        <v>3</v>
      </c>
      <c r="B554" s="63" t="s">
        <v>1024</v>
      </c>
      <c r="C554" s="63">
        <v>4</v>
      </c>
      <c r="D554" s="63">
        <v>1</v>
      </c>
      <c r="E554" s="63">
        <v>1</v>
      </c>
      <c r="F554" s="63">
        <v>2</v>
      </c>
      <c r="G554" s="63">
        <v>6</v>
      </c>
      <c r="H554" s="63" t="s">
        <v>323</v>
      </c>
      <c r="I554" s="63">
        <v>10</v>
      </c>
      <c r="J554" s="63">
        <v>3</v>
      </c>
      <c r="K554" s="63" t="s">
        <v>323</v>
      </c>
      <c r="L554" s="63">
        <v>5</v>
      </c>
    </row>
    <row r="555" spans="1:12">
      <c r="A555" s="63">
        <v>4</v>
      </c>
      <c r="B555" s="63" t="s">
        <v>1042</v>
      </c>
      <c r="C555" s="63">
        <v>4</v>
      </c>
      <c r="D555" s="63">
        <v>0</v>
      </c>
      <c r="E555" s="63">
        <v>1</v>
      </c>
      <c r="F555" s="63">
        <v>3</v>
      </c>
      <c r="G555" s="63">
        <v>2</v>
      </c>
      <c r="H555" s="63" t="s">
        <v>323</v>
      </c>
      <c r="I555" s="63">
        <v>14</v>
      </c>
      <c r="J555" s="63">
        <v>1</v>
      </c>
      <c r="K555" s="63" t="s">
        <v>323</v>
      </c>
      <c r="L555" s="63">
        <v>7</v>
      </c>
    </row>
    <row r="557" spans="1:12">
      <c r="A557" s="63" t="s">
        <v>1075</v>
      </c>
    </row>
    <row r="558" spans="1:12">
      <c r="C558" s="63" t="s">
        <v>316</v>
      </c>
      <c r="D558" s="63" t="s">
        <v>317</v>
      </c>
      <c r="E558" s="63" t="s">
        <v>318</v>
      </c>
      <c r="F558" s="63" t="s">
        <v>319</v>
      </c>
      <c r="H558" s="63" t="s">
        <v>320</v>
      </c>
      <c r="K558" s="63" t="s">
        <v>321</v>
      </c>
    </row>
    <row r="559" spans="1:12">
      <c r="A559" s="63">
        <v>1</v>
      </c>
      <c r="B559" s="63" t="s">
        <v>1076</v>
      </c>
      <c r="C559" s="63">
        <v>4</v>
      </c>
      <c r="D559" s="63">
        <v>4</v>
      </c>
      <c r="E559" s="63">
        <v>0</v>
      </c>
      <c r="F559" s="63">
        <v>0</v>
      </c>
      <c r="G559" s="63">
        <v>16</v>
      </c>
      <c r="H559" s="63" t="s">
        <v>323</v>
      </c>
      <c r="I559" s="63">
        <v>0</v>
      </c>
      <c r="J559" s="63">
        <v>8</v>
      </c>
      <c r="K559" s="63" t="s">
        <v>323</v>
      </c>
      <c r="L559" s="63">
        <v>0</v>
      </c>
    </row>
    <row r="560" spans="1:12">
      <c r="A560" s="63">
        <v>2</v>
      </c>
      <c r="B560" s="63" t="s">
        <v>1052</v>
      </c>
      <c r="C560" s="63">
        <v>4</v>
      </c>
      <c r="D560" s="63">
        <v>2</v>
      </c>
      <c r="E560" s="63">
        <v>1</v>
      </c>
      <c r="F560" s="63">
        <v>1</v>
      </c>
      <c r="G560" s="63">
        <v>10</v>
      </c>
      <c r="H560" s="63" t="s">
        <v>323</v>
      </c>
      <c r="I560" s="63">
        <v>6</v>
      </c>
      <c r="J560" s="63">
        <v>5</v>
      </c>
      <c r="K560" s="63" t="s">
        <v>323</v>
      </c>
      <c r="L560" s="63">
        <v>3</v>
      </c>
    </row>
    <row r="561" spans="1:12">
      <c r="A561" s="63">
        <v>3</v>
      </c>
      <c r="B561" s="63" t="s">
        <v>1077</v>
      </c>
      <c r="C561" s="63">
        <v>4</v>
      </c>
      <c r="D561" s="63">
        <v>1</v>
      </c>
      <c r="E561" s="63">
        <v>1</v>
      </c>
      <c r="F561" s="63">
        <v>2</v>
      </c>
      <c r="G561" s="63">
        <v>6</v>
      </c>
      <c r="H561" s="63" t="s">
        <v>323</v>
      </c>
      <c r="I561" s="63">
        <v>10</v>
      </c>
      <c r="J561" s="63">
        <v>3</v>
      </c>
      <c r="K561" s="63" t="s">
        <v>323</v>
      </c>
      <c r="L561" s="63">
        <v>5</v>
      </c>
    </row>
    <row r="562" spans="1:12">
      <c r="A562" s="63">
        <v>4</v>
      </c>
      <c r="B562" s="63" t="s">
        <v>1065</v>
      </c>
      <c r="C562" s="63">
        <v>4</v>
      </c>
      <c r="D562" s="63">
        <v>0</v>
      </c>
      <c r="E562" s="63">
        <v>0</v>
      </c>
      <c r="F562" s="63">
        <v>4</v>
      </c>
      <c r="G562" s="63">
        <v>0</v>
      </c>
      <c r="H562" s="63" t="s">
        <v>323</v>
      </c>
      <c r="I562" s="63">
        <v>16</v>
      </c>
      <c r="J562" s="63">
        <v>0</v>
      </c>
      <c r="K562" s="63" t="s">
        <v>323</v>
      </c>
      <c r="L562" s="63">
        <v>8</v>
      </c>
    </row>
    <row r="564" spans="1:12">
      <c r="A564" s="63" t="s">
        <v>1078</v>
      </c>
    </row>
    <row r="565" spans="1:12">
      <c r="C565" s="63" t="s">
        <v>316</v>
      </c>
      <c r="D565" s="63" t="s">
        <v>317</v>
      </c>
      <c r="E565" s="63" t="s">
        <v>318</v>
      </c>
      <c r="F565" s="63" t="s">
        <v>319</v>
      </c>
      <c r="H565" s="63" t="s">
        <v>320</v>
      </c>
      <c r="K565" s="63" t="s">
        <v>321</v>
      </c>
    </row>
    <row r="566" spans="1:12">
      <c r="A566" s="63">
        <v>1</v>
      </c>
      <c r="B566" s="63" t="s">
        <v>1029</v>
      </c>
      <c r="C566" s="63">
        <v>4</v>
      </c>
      <c r="D566" s="63">
        <v>3</v>
      </c>
      <c r="E566" s="63">
        <v>0</v>
      </c>
      <c r="F566" s="63">
        <v>1</v>
      </c>
      <c r="G566" s="63">
        <v>11</v>
      </c>
      <c r="H566" s="63" t="s">
        <v>323</v>
      </c>
      <c r="I566" s="63">
        <v>1</v>
      </c>
      <c r="J566" s="63">
        <v>6</v>
      </c>
      <c r="K566" s="63" t="s">
        <v>323</v>
      </c>
      <c r="L566" s="63">
        <v>2</v>
      </c>
    </row>
    <row r="567" spans="1:12">
      <c r="A567" s="63">
        <v>2</v>
      </c>
      <c r="B567" s="63" t="s">
        <v>335</v>
      </c>
      <c r="C567" s="63">
        <v>4</v>
      </c>
      <c r="D567" s="63">
        <v>2</v>
      </c>
      <c r="E567" s="63">
        <v>1</v>
      </c>
      <c r="F567" s="63">
        <v>1</v>
      </c>
      <c r="G567" s="63">
        <v>11</v>
      </c>
      <c r="H567" s="63" t="s">
        <v>323</v>
      </c>
      <c r="I567" s="63">
        <v>5</v>
      </c>
      <c r="J567" s="63">
        <v>5</v>
      </c>
      <c r="K567" s="63" t="s">
        <v>323</v>
      </c>
      <c r="L567" s="63">
        <v>3</v>
      </c>
    </row>
    <row r="568" spans="1:12">
      <c r="A568" s="63">
        <v>3</v>
      </c>
      <c r="B568" s="63" t="s">
        <v>1079</v>
      </c>
      <c r="C568" s="63">
        <v>4</v>
      </c>
      <c r="D568" s="63">
        <v>2</v>
      </c>
      <c r="E568" s="63">
        <v>1</v>
      </c>
      <c r="F568" s="63">
        <v>1</v>
      </c>
      <c r="G568" s="63">
        <v>6</v>
      </c>
      <c r="H568" s="63" t="s">
        <v>323</v>
      </c>
      <c r="I568" s="63">
        <v>6</v>
      </c>
      <c r="J568" s="63">
        <v>5</v>
      </c>
      <c r="K568" s="63" t="s">
        <v>323</v>
      </c>
      <c r="L568" s="63">
        <v>3</v>
      </c>
    </row>
    <row r="569" spans="1:12">
      <c r="A569" s="63">
        <v>4</v>
      </c>
      <c r="B569" s="63" t="s">
        <v>1035</v>
      </c>
      <c r="C569" s="63">
        <v>4</v>
      </c>
      <c r="D569" s="63">
        <v>0</v>
      </c>
      <c r="E569" s="63">
        <v>0</v>
      </c>
      <c r="F569" s="63">
        <v>4</v>
      </c>
      <c r="G569" s="63">
        <v>0</v>
      </c>
      <c r="H569" s="63" t="s">
        <v>323</v>
      </c>
      <c r="I569" s="63">
        <v>16</v>
      </c>
      <c r="J569" s="63">
        <v>0</v>
      </c>
      <c r="K569" s="63" t="s">
        <v>323</v>
      </c>
      <c r="L569" s="63">
        <v>8</v>
      </c>
    </row>
    <row r="571" spans="1:12">
      <c r="A571" s="63" t="s">
        <v>1080</v>
      </c>
    </row>
    <row r="572" spans="1:12">
      <c r="C572" s="63" t="s">
        <v>316</v>
      </c>
      <c r="D572" s="63" t="s">
        <v>317</v>
      </c>
      <c r="E572" s="63" t="s">
        <v>318</v>
      </c>
      <c r="F572" s="63" t="s">
        <v>319</v>
      </c>
      <c r="H572" s="63" t="s">
        <v>320</v>
      </c>
      <c r="K572" s="63" t="s">
        <v>321</v>
      </c>
    </row>
    <row r="573" spans="1:12">
      <c r="A573" s="63">
        <v>1</v>
      </c>
      <c r="B573" s="63" t="s">
        <v>1081</v>
      </c>
      <c r="C573" s="63">
        <v>4</v>
      </c>
      <c r="D573" s="63">
        <v>3</v>
      </c>
      <c r="E573" s="63">
        <v>1</v>
      </c>
      <c r="F573" s="63">
        <v>0</v>
      </c>
      <c r="G573" s="63">
        <v>14</v>
      </c>
      <c r="H573" s="63" t="s">
        <v>323</v>
      </c>
      <c r="I573" s="63">
        <v>2</v>
      </c>
      <c r="J573" s="63">
        <v>7</v>
      </c>
      <c r="K573" s="63" t="s">
        <v>323</v>
      </c>
      <c r="L573" s="63">
        <v>1</v>
      </c>
    </row>
    <row r="574" spans="1:12">
      <c r="A574" s="63">
        <v>2</v>
      </c>
      <c r="B574" s="63" t="s">
        <v>1082</v>
      </c>
      <c r="C574" s="63">
        <v>4</v>
      </c>
      <c r="D574" s="63">
        <v>3</v>
      </c>
      <c r="E574" s="63">
        <v>0</v>
      </c>
      <c r="F574" s="63">
        <v>1</v>
      </c>
      <c r="G574" s="63">
        <v>12</v>
      </c>
      <c r="H574" s="63" t="s">
        <v>323</v>
      </c>
      <c r="I574" s="63">
        <v>4</v>
      </c>
      <c r="J574" s="63">
        <v>6</v>
      </c>
      <c r="K574" s="63" t="s">
        <v>323</v>
      </c>
      <c r="L574" s="63">
        <v>2</v>
      </c>
    </row>
    <row r="575" spans="1:12">
      <c r="A575" s="63">
        <v>3</v>
      </c>
      <c r="B575" s="63" t="s">
        <v>1028</v>
      </c>
      <c r="C575" s="63">
        <v>4</v>
      </c>
      <c r="D575" s="63">
        <v>1</v>
      </c>
      <c r="E575" s="63">
        <v>1</v>
      </c>
      <c r="F575" s="63">
        <v>2</v>
      </c>
      <c r="G575" s="63">
        <v>2</v>
      </c>
      <c r="H575" s="63" t="s">
        <v>323</v>
      </c>
      <c r="I575" s="63">
        <v>10</v>
      </c>
      <c r="J575" s="63">
        <v>3</v>
      </c>
      <c r="K575" s="63" t="s">
        <v>323</v>
      </c>
      <c r="L575" s="63">
        <v>5</v>
      </c>
    </row>
    <row r="576" spans="1:12">
      <c r="A576" s="63">
        <v>4</v>
      </c>
      <c r="B576" s="63" t="s">
        <v>1041</v>
      </c>
      <c r="C576" s="63">
        <v>4</v>
      </c>
      <c r="D576" s="63">
        <v>0</v>
      </c>
      <c r="E576" s="63">
        <v>0</v>
      </c>
      <c r="F576" s="63">
        <v>4</v>
      </c>
      <c r="G576" s="63">
        <v>0</v>
      </c>
      <c r="H576" s="63" t="s">
        <v>323</v>
      </c>
      <c r="I576" s="63">
        <v>12</v>
      </c>
      <c r="J576" s="63">
        <v>0</v>
      </c>
      <c r="K576" s="63" t="s">
        <v>323</v>
      </c>
      <c r="L576" s="63">
        <v>8</v>
      </c>
    </row>
    <row r="578" spans="1:12">
      <c r="A578" s="63" t="s">
        <v>1083</v>
      </c>
    </row>
    <row r="579" spans="1:12">
      <c r="C579" s="63" t="s">
        <v>316</v>
      </c>
      <c r="D579" s="63" t="s">
        <v>317</v>
      </c>
      <c r="E579" s="63" t="s">
        <v>318</v>
      </c>
      <c r="F579" s="63" t="s">
        <v>319</v>
      </c>
      <c r="H579" s="63" t="s">
        <v>320</v>
      </c>
      <c r="K579" s="63" t="s">
        <v>321</v>
      </c>
    </row>
    <row r="580" spans="1:12">
      <c r="A580" s="63">
        <v>1</v>
      </c>
      <c r="B580" s="63" t="s">
        <v>325</v>
      </c>
      <c r="C580" s="63">
        <v>4</v>
      </c>
      <c r="D580" s="63">
        <v>4</v>
      </c>
      <c r="E580" s="63">
        <v>0</v>
      </c>
      <c r="F580" s="63">
        <v>0</v>
      </c>
      <c r="G580" s="63">
        <v>16</v>
      </c>
      <c r="H580" s="63" t="s">
        <v>323</v>
      </c>
      <c r="I580" s="63">
        <v>0</v>
      </c>
      <c r="J580" s="63">
        <v>8</v>
      </c>
      <c r="K580" s="63" t="s">
        <v>323</v>
      </c>
      <c r="L580" s="63">
        <v>0</v>
      </c>
    </row>
    <row r="581" spans="1:12">
      <c r="A581" s="63">
        <v>2</v>
      </c>
      <c r="B581" s="63" t="s">
        <v>418</v>
      </c>
      <c r="C581" s="63">
        <v>4</v>
      </c>
      <c r="D581" s="63">
        <v>2</v>
      </c>
      <c r="E581" s="63">
        <v>0</v>
      </c>
      <c r="F581" s="63">
        <v>2</v>
      </c>
      <c r="G581" s="63">
        <v>8</v>
      </c>
      <c r="H581" s="63" t="s">
        <v>323</v>
      </c>
      <c r="I581" s="63">
        <v>8</v>
      </c>
      <c r="J581" s="63">
        <v>4</v>
      </c>
      <c r="K581" s="63" t="s">
        <v>323</v>
      </c>
      <c r="L581" s="63">
        <v>4</v>
      </c>
    </row>
    <row r="582" spans="1:12">
      <c r="A582" s="63">
        <v>3</v>
      </c>
      <c r="B582" s="63" t="s">
        <v>1026</v>
      </c>
      <c r="C582" s="63">
        <v>4</v>
      </c>
      <c r="D582" s="63">
        <v>2</v>
      </c>
      <c r="E582" s="63">
        <v>0</v>
      </c>
      <c r="F582" s="63">
        <v>2</v>
      </c>
      <c r="G582" s="63">
        <v>8</v>
      </c>
      <c r="H582" s="63" t="s">
        <v>323</v>
      </c>
      <c r="I582" s="63">
        <v>8</v>
      </c>
      <c r="J582" s="63">
        <v>4</v>
      </c>
      <c r="K582" s="63" t="s">
        <v>323</v>
      </c>
      <c r="L582" s="63">
        <v>4</v>
      </c>
    </row>
    <row r="583" spans="1:12">
      <c r="A583" s="63">
        <v>4</v>
      </c>
      <c r="B583" s="63" t="s">
        <v>1051</v>
      </c>
      <c r="C583" s="63">
        <v>4</v>
      </c>
      <c r="D583" s="63">
        <v>0</v>
      </c>
      <c r="E583" s="63">
        <v>0</v>
      </c>
      <c r="F583" s="63">
        <v>4</v>
      </c>
      <c r="G583" s="63">
        <v>0</v>
      </c>
      <c r="H583" s="63" t="s">
        <v>323</v>
      </c>
      <c r="I583" s="63">
        <v>16</v>
      </c>
      <c r="J583" s="63">
        <v>0</v>
      </c>
      <c r="K583" s="63" t="s">
        <v>323</v>
      </c>
      <c r="L583" s="63">
        <v>8</v>
      </c>
    </row>
    <row r="585" spans="1:12">
      <c r="A585" s="63" t="s">
        <v>1084</v>
      </c>
    </row>
    <row r="586" spans="1:12">
      <c r="C586" s="63" t="s">
        <v>316</v>
      </c>
      <c r="D586" s="63" t="s">
        <v>317</v>
      </c>
      <c r="E586" s="63" t="s">
        <v>318</v>
      </c>
      <c r="F586" s="63" t="s">
        <v>319</v>
      </c>
      <c r="H586" s="63" t="s">
        <v>320</v>
      </c>
      <c r="K586" s="63" t="s">
        <v>321</v>
      </c>
    </row>
    <row r="587" spans="1:12">
      <c r="A587" s="63">
        <v>1</v>
      </c>
      <c r="B587" s="63" t="s">
        <v>389</v>
      </c>
      <c r="C587" s="63">
        <v>4</v>
      </c>
      <c r="D587" s="63">
        <v>4</v>
      </c>
      <c r="E587" s="63">
        <v>0</v>
      </c>
      <c r="F587" s="63">
        <v>0</v>
      </c>
      <c r="G587" s="63">
        <v>18</v>
      </c>
      <c r="H587" s="63" t="s">
        <v>323</v>
      </c>
      <c r="I587" s="63">
        <v>0</v>
      </c>
      <c r="J587" s="63">
        <v>8</v>
      </c>
      <c r="K587" s="63" t="s">
        <v>323</v>
      </c>
      <c r="L587" s="63">
        <v>0</v>
      </c>
    </row>
    <row r="588" spans="1:12">
      <c r="A588" s="63">
        <v>2</v>
      </c>
      <c r="B588" s="63" t="s">
        <v>352</v>
      </c>
      <c r="C588" s="63">
        <v>4</v>
      </c>
      <c r="D588" s="63">
        <v>2</v>
      </c>
      <c r="E588" s="63">
        <v>0</v>
      </c>
      <c r="F588" s="63">
        <v>2</v>
      </c>
      <c r="G588" s="63">
        <v>8</v>
      </c>
      <c r="H588" s="63" t="s">
        <v>323</v>
      </c>
      <c r="I588" s="63">
        <v>10</v>
      </c>
      <c r="J588" s="63">
        <v>4</v>
      </c>
      <c r="K588" s="63" t="s">
        <v>323</v>
      </c>
      <c r="L588" s="63">
        <v>4</v>
      </c>
    </row>
    <row r="589" spans="1:12">
      <c r="A589" s="63">
        <v>3</v>
      </c>
      <c r="B589" s="63" t="s">
        <v>357</v>
      </c>
      <c r="C589" s="63">
        <v>4</v>
      </c>
      <c r="D589" s="63">
        <v>1</v>
      </c>
      <c r="E589" s="63">
        <v>0</v>
      </c>
      <c r="F589" s="63">
        <v>3</v>
      </c>
      <c r="G589" s="63">
        <v>4</v>
      </c>
      <c r="H589" s="63" t="s">
        <v>323</v>
      </c>
      <c r="I589" s="63">
        <v>10</v>
      </c>
      <c r="J589" s="63">
        <v>2</v>
      </c>
      <c r="K589" s="63" t="s">
        <v>323</v>
      </c>
      <c r="L589" s="63">
        <v>6</v>
      </c>
    </row>
    <row r="590" spans="1:12">
      <c r="A590" s="63">
        <v>4</v>
      </c>
      <c r="B590" s="63" t="s">
        <v>434</v>
      </c>
      <c r="C590" s="63">
        <v>4</v>
      </c>
      <c r="D590" s="63">
        <v>1</v>
      </c>
      <c r="E590" s="63">
        <v>0</v>
      </c>
      <c r="F590" s="63">
        <v>3</v>
      </c>
      <c r="G590" s="63">
        <v>2</v>
      </c>
      <c r="H590" s="63" t="s">
        <v>323</v>
      </c>
      <c r="I590" s="63">
        <v>12</v>
      </c>
      <c r="J590" s="63">
        <v>2</v>
      </c>
      <c r="K590" s="63" t="s">
        <v>323</v>
      </c>
      <c r="L590" s="63">
        <v>6</v>
      </c>
    </row>
    <row r="592" spans="1:12">
      <c r="A592" s="63" t="s">
        <v>1092</v>
      </c>
    </row>
    <row r="593" spans="1:12">
      <c r="C593" s="63" t="s">
        <v>316</v>
      </c>
      <c r="D593" s="63" t="s">
        <v>317</v>
      </c>
      <c r="E593" s="63" t="s">
        <v>318</v>
      </c>
      <c r="F593" s="63" t="s">
        <v>319</v>
      </c>
      <c r="H593" s="63" t="s">
        <v>320</v>
      </c>
      <c r="K593" s="63" t="s">
        <v>321</v>
      </c>
    </row>
    <row r="594" spans="1:12">
      <c r="A594" s="63">
        <v>1</v>
      </c>
      <c r="B594" s="63" t="s">
        <v>418</v>
      </c>
      <c r="C594" s="63">
        <v>10</v>
      </c>
      <c r="D594" s="63">
        <v>7</v>
      </c>
      <c r="E594" s="63">
        <v>1</v>
      </c>
      <c r="F594" s="63">
        <v>2</v>
      </c>
      <c r="G594" s="63">
        <v>15</v>
      </c>
      <c r="H594" s="63" t="s">
        <v>323</v>
      </c>
      <c r="I594" s="63">
        <v>5</v>
      </c>
      <c r="J594" s="63">
        <v>15</v>
      </c>
      <c r="K594" s="63" t="s">
        <v>323</v>
      </c>
      <c r="L594" s="63">
        <v>5</v>
      </c>
    </row>
    <row r="595" spans="1:12">
      <c r="A595" s="63">
        <v>2</v>
      </c>
      <c r="B595" s="63" t="s">
        <v>352</v>
      </c>
      <c r="C595" s="63">
        <v>10</v>
      </c>
      <c r="D595" s="63">
        <v>6</v>
      </c>
      <c r="E595" s="63">
        <v>1</v>
      </c>
      <c r="F595" s="63">
        <v>3</v>
      </c>
      <c r="G595" s="63">
        <v>13</v>
      </c>
      <c r="H595" s="63" t="s">
        <v>323</v>
      </c>
      <c r="I595" s="63">
        <v>7</v>
      </c>
      <c r="J595" s="63">
        <v>13</v>
      </c>
      <c r="K595" s="63" t="s">
        <v>323</v>
      </c>
      <c r="L595" s="63">
        <v>7</v>
      </c>
    </row>
    <row r="596" spans="1:12">
      <c r="B596" s="63" t="s">
        <v>494</v>
      </c>
      <c r="C596" s="63">
        <v>10</v>
      </c>
      <c r="D596" s="63">
        <v>6</v>
      </c>
      <c r="E596" s="63">
        <v>1</v>
      </c>
      <c r="F596" s="63">
        <v>3</v>
      </c>
      <c r="G596" s="63">
        <v>13</v>
      </c>
      <c r="H596" s="63" t="s">
        <v>323</v>
      </c>
      <c r="I596" s="63">
        <v>7</v>
      </c>
      <c r="J596" s="63">
        <v>13</v>
      </c>
      <c r="K596" s="63" t="s">
        <v>323</v>
      </c>
      <c r="L596" s="63">
        <v>7</v>
      </c>
    </row>
    <row r="597" spans="1:12">
      <c r="A597" s="63">
        <v>4</v>
      </c>
      <c r="B597" s="63" t="s">
        <v>1041</v>
      </c>
      <c r="C597" s="63">
        <v>10</v>
      </c>
      <c r="D597" s="63">
        <v>6</v>
      </c>
      <c r="E597" s="63">
        <v>0</v>
      </c>
      <c r="F597" s="63">
        <v>4</v>
      </c>
      <c r="G597" s="63">
        <v>12</v>
      </c>
      <c r="H597" s="63" t="s">
        <v>323</v>
      </c>
      <c r="I597" s="63">
        <v>8</v>
      </c>
      <c r="J597" s="63">
        <v>12</v>
      </c>
      <c r="K597" s="63" t="s">
        <v>323</v>
      </c>
      <c r="L597" s="63">
        <v>8</v>
      </c>
    </row>
    <row r="598" spans="1:12">
      <c r="A598" s="63">
        <v>5</v>
      </c>
      <c r="B598" s="63" t="s">
        <v>335</v>
      </c>
      <c r="C598" s="63">
        <v>10</v>
      </c>
      <c r="D598" s="63">
        <v>2</v>
      </c>
      <c r="E598" s="63">
        <v>0</v>
      </c>
      <c r="F598" s="63">
        <v>8</v>
      </c>
      <c r="G598" s="63">
        <v>4</v>
      </c>
      <c r="H598" s="63" t="s">
        <v>323</v>
      </c>
      <c r="I598" s="63">
        <v>16</v>
      </c>
      <c r="J598" s="63">
        <v>4</v>
      </c>
      <c r="K598" s="63" t="s">
        <v>323</v>
      </c>
      <c r="L598" s="63">
        <v>16</v>
      </c>
    </row>
    <row r="599" spans="1:12">
      <c r="A599" s="63">
        <v>6</v>
      </c>
      <c r="B599" s="63" t="s">
        <v>390</v>
      </c>
      <c r="C599" s="63">
        <v>10</v>
      </c>
      <c r="D599" s="63">
        <v>1</v>
      </c>
      <c r="E599" s="63">
        <v>1</v>
      </c>
      <c r="F599" s="63">
        <v>8</v>
      </c>
      <c r="G599" s="63">
        <v>3</v>
      </c>
      <c r="H599" s="63" t="s">
        <v>323</v>
      </c>
      <c r="I599" s="63">
        <v>17</v>
      </c>
      <c r="J599" s="63">
        <v>3</v>
      </c>
      <c r="K599" s="63" t="s">
        <v>323</v>
      </c>
      <c r="L599" s="63">
        <v>17</v>
      </c>
    </row>
    <row r="601" spans="1:12">
      <c r="A601" s="63" t="s">
        <v>1093</v>
      </c>
    </row>
    <row r="602" spans="1:12">
      <c r="C602" s="63" t="s">
        <v>316</v>
      </c>
      <c r="D602" s="63" t="s">
        <v>317</v>
      </c>
      <c r="E602" s="63" t="s">
        <v>318</v>
      </c>
      <c r="F602" s="63" t="s">
        <v>319</v>
      </c>
      <c r="H602" s="63" t="s">
        <v>320</v>
      </c>
      <c r="K602" s="63" t="s">
        <v>321</v>
      </c>
    </row>
    <row r="603" spans="1:12">
      <c r="A603" s="63">
        <v>1</v>
      </c>
      <c r="B603" s="63" t="s">
        <v>357</v>
      </c>
      <c r="C603" s="63">
        <v>4</v>
      </c>
      <c r="D603" s="63">
        <v>3</v>
      </c>
      <c r="E603" s="63">
        <v>1</v>
      </c>
      <c r="F603" s="63">
        <v>0</v>
      </c>
      <c r="G603" s="63">
        <v>14</v>
      </c>
      <c r="H603" s="63" t="s">
        <v>323</v>
      </c>
      <c r="I603" s="63">
        <v>2</v>
      </c>
      <c r="J603" s="63">
        <v>7</v>
      </c>
      <c r="K603" s="63" t="s">
        <v>323</v>
      </c>
      <c r="L603" s="63">
        <v>1</v>
      </c>
    </row>
    <row r="604" spans="1:12">
      <c r="A604" s="63">
        <v>2</v>
      </c>
      <c r="B604" s="63" t="s">
        <v>347</v>
      </c>
      <c r="C604" s="63">
        <v>4</v>
      </c>
      <c r="D604" s="63">
        <v>1</v>
      </c>
      <c r="E604" s="63">
        <v>2</v>
      </c>
      <c r="F604" s="63">
        <v>1</v>
      </c>
      <c r="G604" s="63">
        <v>8</v>
      </c>
      <c r="H604" s="63" t="s">
        <v>323</v>
      </c>
      <c r="I604" s="63">
        <v>8</v>
      </c>
      <c r="J604" s="63">
        <v>4</v>
      </c>
      <c r="K604" s="63" t="s">
        <v>323</v>
      </c>
      <c r="L604" s="63">
        <v>4</v>
      </c>
    </row>
    <row r="605" spans="1:12">
      <c r="A605" s="63">
        <v>3</v>
      </c>
      <c r="B605" s="63" t="s">
        <v>1028</v>
      </c>
      <c r="C605" s="63">
        <v>4</v>
      </c>
      <c r="D605" s="63">
        <v>0</v>
      </c>
      <c r="E605" s="63">
        <v>3</v>
      </c>
      <c r="F605" s="63">
        <v>1</v>
      </c>
      <c r="G605" s="63">
        <v>6</v>
      </c>
      <c r="H605" s="63" t="s">
        <v>323</v>
      </c>
      <c r="I605" s="63">
        <v>10</v>
      </c>
      <c r="J605" s="63">
        <v>3</v>
      </c>
      <c r="K605" s="63" t="s">
        <v>323</v>
      </c>
      <c r="L605" s="63">
        <v>5</v>
      </c>
    </row>
    <row r="606" spans="1:12">
      <c r="A606" s="63">
        <v>4</v>
      </c>
      <c r="B606" s="63" t="s">
        <v>494</v>
      </c>
      <c r="C606" s="63">
        <v>4</v>
      </c>
      <c r="D606" s="63">
        <v>0</v>
      </c>
      <c r="E606" s="63">
        <v>2</v>
      </c>
      <c r="F606" s="63">
        <v>2</v>
      </c>
      <c r="G606" s="63">
        <v>4</v>
      </c>
      <c r="H606" s="63" t="s">
        <v>323</v>
      </c>
      <c r="I606" s="63">
        <v>12</v>
      </c>
      <c r="J606" s="63">
        <v>2</v>
      </c>
      <c r="K606" s="63" t="s">
        <v>323</v>
      </c>
      <c r="L606" s="63">
        <v>6</v>
      </c>
    </row>
    <row r="608" spans="1:12">
      <c r="A608" s="63" t="s">
        <v>1094</v>
      </c>
    </row>
    <row r="609" spans="1:12">
      <c r="C609" s="63" t="s">
        <v>316</v>
      </c>
      <c r="D609" s="63" t="s">
        <v>317</v>
      </c>
      <c r="E609" s="63" t="s">
        <v>318</v>
      </c>
      <c r="F609" s="63" t="s">
        <v>319</v>
      </c>
      <c r="H609" s="63" t="s">
        <v>320</v>
      </c>
      <c r="K609" s="63" t="s">
        <v>321</v>
      </c>
    </row>
    <row r="610" spans="1:12">
      <c r="A610" s="63">
        <v>1</v>
      </c>
      <c r="B610" s="63" t="s">
        <v>1032</v>
      </c>
      <c r="C610" s="63">
        <v>4</v>
      </c>
      <c r="D610" s="63">
        <v>3</v>
      </c>
      <c r="E610" s="63">
        <v>0</v>
      </c>
      <c r="F610" s="63">
        <v>1</v>
      </c>
      <c r="G610" s="63">
        <v>12</v>
      </c>
      <c r="H610" s="63" t="s">
        <v>323</v>
      </c>
      <c r="I610" s="63">
        <v>4</v>
      </c>
      <c r="J610" s="63">
        <v>6</v>
      </c>
      <c r="K610" s="63" t="s">
        <v>323</v>
      </c>
      <c r="L610" s="63">
        <v>2</v>
      </c>
    </row>
    <row r="611" spans="1:12">
      <c r="A611" s="63">
        <v>2</v>
      </c>
      <c r="B611" s="63" t="s">
        <v>488</v>
      </c>
      <c r="C611" s="63">
        <v>4</v>
      </c>
      <c r="D611" s="63">
        <v>2</v>
      </c>
      <c r="E611" s="63">
        <v>1</v>
      </c>
      <c r="F611" s="63">
        <v>1</v>
      </c>
      <c r="G611" s="63">
        <v>10</v>
      </c>
      <c r="H611" s="63" t="s">
        <v>323</v>
      </c>
      <c r="I611" s="63">
        <v>6</v>
      </c>
      <c r="J611" s="63">
        <v>5</v>
      </c>
      <c r="K611" s="63" t="s">
        <v>323</v>
      </c>
      <c r="L611" s="63">
        <v>3</v>
      </c>
    </row>
    <row r="612" spans="1:12">
      <c r="A612" s="63">
        <v>3</v>
      </c>
      <c r="B612" s="63" t="s">
        <v>418</v>
      </c>
      <c r="C612" s="63">
        <v>4</v>
      </c>
      <c r="D612" s="63">
        <v>1</v>
      </c>
      <c r="E612" s="63">
        <v>1</v>
      </c>
      <c r="F612" s="63">
        <v>2</v>
      </c>
      <c r="G612" s="63">
        <v>6</v>
      </c>
      <c r="H612" s="63" t="s">
        <v>323</v>
      </c>
      <c r="I612" s="63">
        <v>10</v>
      </c>
      <c r="J612" s="63">
        <v>3</v>
      </c>
      <c r="K612" s="63" t="s">
        <v>323</v>
      </c>
      <c r="L612" s="63">
        <v>5</v>
      </c>
    </row>
    <row r="613" spans="1:12">
      <c r="A613" s="63">
        <v>4</v>
      </c>
      <c r="B613" s="63" t="s">
        <v>1041</v>
      </c>
      <c r="C613" s="63">
        <v>4</v>
      </c>
      <c r="D613" s="63">
        <v>0</v>
      </c>
      <c r="E613" s="63">
        <v>2</v>
      </c>
      <c r="F613" s="63">
        <v>2</v>
      </c>
      <c r="G613" s="63">
        <v>4</v>
      </c>
      <c r="H613" s="63" t="s">
        <v>323</v>
      </c>
      <c r="I613" s="63">
        <v>12</v>
      </c>
      <c r="J613" s="63">
        <v>2</v>
      </c>
      <c r="K613" s="63" t="s">
        <v>323</v>
      </c>
      <c r="L613" s="63">
        <v>6</v>
      </c>
    </row>
    <row r="615" spans="1:12">
      <c r="A615" s="63" t="s">
        <v>1095</v>
      </c>
    </row>
    <row r="616" spans="1:12">
      <c r="C616" s="63" t="s">
        <v>316</v>
      </c>
      <c r="D616" s="63" t="s">
        <v>317</v>
      </c>
      <c r="E616" s="63" t="s">
        <v>318</v>
      </c>
      <c r="F616" s="63" t="s">
        <v>319</v>
      </c>
      <c r="H616" s="63" t="s">
        <v>320</v>
      </c>
      <c r="K616" s="63" t="s">
        <v>321</v>
      </c>
    </row>
    <row r="617" spans="1:12">
      <c r="A617" s="63">
        <v>1</v>
      </c>
      <c r="B617" s="63" t="s">
        <v>360</v>
      </c>
      <c r="C617" s="63">
        <v>4</v>
      </c>
      <c r="D617" s="63">
        <v>4</v>
      </c>
      <c r="E617" s="63">
        <v>0</v>
      </c>
      <c r="F617" s="63">
        <v>0</v>
      </c>
      <c r="G617" s="63">
        <v>16</v>
      </c>
      <c r="H617" s="63" t="s">
        <v>323</v>
      </c>
      <c r="I617" s="63">
        <v>0</v>
      </c>
      <c r="J617" s="63">
        <v>8</v>
      </c>
      <c r="K617" s="63" t="s">
        <v>323</v>
      </c>
      <c r="L617" s="63">
        <v>0</v>
      </c>
    </row>
    <row r="618" spans="1:12">
      <c r="A618" s="63">
        <v>2</v>
      </c>
      <c r="B618" s="63" t="s">
        <v>1062</v>
      </c>
      <c r="C618" s="63">
        <v>4</v>
      </c>
      <c r="D618" s="63">
        <v>2</v>
      </c>
      <c r="E618" s="63">
        <v>1</v>
      </c>
      <c r="F618" s="63">
        <v>1</v>
      </c>
      <c r="G618" s="63">
        <v>9</v>
      </c>
      <c r="H618" s="63" t="s">
        <v>323</v>
      </c>
      <c r="I618" s="63">
        <v>7</v>
      </c>
      <c r="J618" s="63">
        <v>5</v>
      </c>
      <c r="K618" s="63" t="s">
        <v>323</v>
      </c>
      <c r="L618" s="63">
        <v>3</v>
      </c>
    </row>
    <row r="619" spans="1:12">
      <c r="A619" s="63">
        <v>3</v>
      </c>
      <c r="B619" s="63" t="s">
        <v>413</v>
      </c>
      <c r="C619" s="63">
        <v>4</v>
      </c>
      <c r="D619" s="63">
        <v>0</v>
      </c>
      <c r="E619" s="63">
        <v>2</v>
      </c>
      <c r="F619" s="63">
        <v>2</v>
      </c>
      <c r="G619" s="63">
        <v>4</v>
      </c>
      <c r="H619" s="63" t="s">
        <v>323</v>
      </c>
      <c r="I619" s="63">
        <v>12</v>
      </c>
      <c r="J619" s="63">
        <v>2</v>
      </c>
      <c r="K619" s="63" t="s">
        <v>323</v>
      </c>
      <c r="L619" s="63">
        <v>6</v>
      </c>
    </row>
    <row r="620" spans="1:12">
      <c r="A620" s="63">
        <v>4</v>
      </c>
      <c r="B620" s="63" t="s">
        <v>1035</v>
      </c>
      <c r="C620" s="63">
        <v>4</v>
      </c>
      <c r="D620" s="63">
        <v>0</v>
      </c>
      <c r="E620" s="63">
        <v>1</v>
      </c>
      <c r="F620" s="63">
        <v>3</v>
      </c>
      <c r="G620" s="63">
        <v>3</v>
      </c>
      <c r="H620" s="63" t="s">
        <v>323</v>
      </c>
      <c r="I620" s="63">
        <v>13</v>
      </c>
      <c r="J620" s="63">
        <v>1</v>
      </c>
      <c r="K620" s="63" t="s">
        <v>323</v>
      </c>
      <c r="L620" s="63">
        <v>7</v>
      </c>
    </row>
    <row r="622" spans="1:12">
      <c r="A622" s="63" t="s">
        <v>1096</v>
      </c>
    </row>
    <row r="623" spans="1:12">
      <c r="C623" s="63" t="s">
        <v>316</v>
      </c>
      <c r="D623" s="63" t="s">
        <v>317</v>
      </c>
      <c r="E623" s="63" t="s">
        <v>318</v>
      </c>
      <c r="F623" s="63" t="s">
        <v>319</v>
      </c>
      <c r="H623" s="63" t="s">
        <v>320</v>
      </c>
      <c r="K623" s="63" t="s">
        <v>321</v>
      </c>
    </row>
    <row r="624" spans="1:12">
      <c r="A624" s="63">
        <v>1</v>
      </c>
      <c r="B624" s="63" t="s">
        <v>1057</v>
      </c>
      <c r="C624" s="63">
        <v>4</v>
      </c>
      <c r="D624" s="63">
        <v>4</v>
      </c>
      <c r="E624" s="63">
        <v>0</v>
      </c>
      <c r="F624" s="63">
        <v>0</v>
      </c>
      <c r="G624" s="63">
        <v>16</v>
      </c>
      <c r="H624" s="63" t="s">
        <v>323</v>
      </c>
      <c r="I624" s="63">
        <v>0</v>
      </c>
      <c r="J624" s="63">
        <v>8</v>
      </c>
      <c r="K624" s="63" t="s">
        <v>323</v>
      </c>
      <c r="L624" s="63">
        <v>0</v>
      </c>
    </row>
    <row r="625" spans="1:12">
      <c r="A625" s="63">
        <v>2</v>
      </c>
      <c r="B625" s="63" t="s">
        <v>415</v>
      </c>
      <c r="C625" s="63">
        <v>4</v>
      </c>
      <c r="D625" s="63">
        <v>1</v>
      </c>
      <c r="E625" s="63">
        <v>2</v>
      </c>
      <c r="F625" s="63">
        <v>1</v>
      </c>
      <c r="G625" s="63">
        <v>8</v>
      </c>
      <c r="H625" s="63" t="s">
        <v>323</v>
      </c>
      <c r="I625" s="63">
        <v>8</v>
      </c>
      <c r="J625" s="63">
        <v>4</v>
      </c>
      <c r="K625" s="63" t="s">
        <v>323</v>
      </c>
      <c r="L625" s="63">
        <v>4</v>
      </c>
    </row>
    <row r="626" spans="1:12">
      <c r="A626" s="63">
        <v>3</v>
      </c>
      <c r="B626" s="63" t="s">
        <v>1022</v>
      </c>
      <c r="C626" s="63">
        <v>4</v>
      </c>
      <c r="D626" s="63">
        <v>1</v>
      </c>
      <c r="E626" s="63">
        <v>1</v>
      </c>
      <c r="F626" s="63">
        <v>2</v>
      </c>
      <c r="G626" s="63">
        <v>6</v>
      </c>
      <c r="H626" s="63" t="s">
        <v>323</v>
      </c>
      <c r="I626" s="63">
        <v>10</v>
      </c>
      <c r="J626" s="63">
        <v>3</v>
      </c>
      <c r="K626" s="63" t="s">
        <v>323</v>
      </c>
      <c r="L626" s="63">
        <v>5</v>
      </c>
    </row>
    <row r="627" spans="1:12">
      <c r="A627" s="63">
        <v>4</v>
      </c>
      <c r="B627" s="63" t="s">
        <v>1087</v>
      </c>
      <c r="C627" s="63">
        <v>4</v>
      </c>
      <c r="D627" s="63">
        <v>0</v>
      </c>
      <c r="E627" s="63">
        <v>1</v>
      </c>
      <c r="F627" s="63">
        <v>3</v>
      </c>
      <c r="G627" s="63">
        <v>2</v>
      </c>
      <c r="H627" s="63" t="s">
        <v>323</v>
      </c>
      <c r="I627" s="63">
        <v>14</v>
      </c>
      <c r="J627" s="63">
        <v>1</v>
      </c>
      <c r="K627" s="63" t="s">
        <v>323</v>
      </c>
      <c r="L627" s="63">
        <v>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F025-65B6-4A42-BC6A-F41D03502AAD}">
  <sheetPr>
    <tabColor rgb="FFFFFFCC"/>
  </sheetPr>
  <dimension ref="A1:L330"/>
  <sheetViews>
    <sheetView workbookViewId="0"/>
  </sheetViews>
  <sheetFormatPr baseColWidth="10" defaultColWidth="9.12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9.125" style="63"/>
  </cols>
  <sheetData>
    <row r="1" spans="1:12" ht="15.75">
      <c r="A1" s="62" t="s">
        <v>1110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1111</v>
      </c>
      <c r="C7" s="68">
        <v>22</v>
      </c>
      <c r="D7" s="68">
        <v>20</v>
      </c>
      <c r="E7" s="68">
        <v>0</v>
      </c>
      <c r="F7" s="68">
        <v>2</v>
      </c>
      <c r="G7" s="68">
        <v>661</v>
      </c>
      <c r="H7" s="63" t="s">
        <v>323</v>
      </c>
      <c r="I7" s="69">
        <v>543</v>
      </c>
      <c r="J7" s="68">
        <v>40</v>
      </c>
      <c r="K7" s="63" t="s">
        <v>323</v>
      </c>
      <c r="L7" s="69">
        <v>4</v>
      </c>
    </row>
    <row r="8" spans="1:12">
      <c r="A8" s="68">
        <v>2</v>
      </c>
      <c r="B8" s="63" t="s">
        <v>1114</v>
      </c>
      <c r="C8" s="68">
        <v>22</v>
      </c>
      <c r="D8" s="68">
        <v>17</v>
      </c>
      <c r="E8" s="68">
        <v>1</v>
      </c>
      <c r="F8" s="68">
        <v>4</v>
      </c>
      <c r="G8" s="68">
        <v>673</v>
      </c>
      <c r="H8" s="63" t="s">
        <v>323</v>
      </c>
      <c r="I8" s="69">
        <v>491</v>
      </c>
      <c r="J8" s="68">
        <v>35</v>
      </c>
      <c r="K8" s="63" t="s">
        <v>323</v>
      </c>
      <c r="L8" s="69">
        <v>9</v>
      </c>
    </row>
    <row r="9" spans="1:12">
      <c r="A9" s="68">
        <v>3</v>
      </c>
      <c r="B9" s="63" t="s">
        <v>1112</v>
      </c>
      <c r="C9" s="68">
        <v>22</v>
      </c>
      <c r="D9" s="68">
        <v>17</v>
      </c>
      <c r="E9" s="68">
        <v>0</v>
      </c>
      <c r="F9" s="68">
        <v>5</v>
      </c>
      <c r="G9" s="68">
        <v>699</v>
      </c>
      <c r="H9" s="63" t="s">
        <v>323</v>
      </c>
      <c r="I9" s="69">
        <v>594</v>
      </c>
      <c r="J9" s="68">
        <v>34</v>
      </c>
      <c r="K9" s="63" t="s">
        <v>323</v>
      </c>
      <c r="L9" s="69">
        <v>10</v>
      </c>
    </row>
    <row r="10" spans="1:12">
      <c r="A10" s="68">
        <v>4</v>
      </c>
      <c r="B10" s="63" t="s">
        <v>435</v>
      </c>
      <c r="C10" s="68">
        <v>22</v>
      </c>
      <c r="D10" s="68">
        <v>12</v>
      </c>
      <c r="E10" s="68">
        <v>1</v>
      </c>
      <c r="F10" s="68">
        <v>9</v>
      </c>
      <c r="G10" s="68">
        <v>674</v>
      </c>
      <c r="H10" s="63" t="s">
        <v>323</v>
      </c>
      <c r="I10" s="69">
        <v>631</v>
      </c>
      <c r="J10" s="68">
        <v>25</v>
      </c>
      <c r="K10" s="63" t="s">
        <v>323</v>
      </c>
      <c r="L10" s="69">
        <v>19</v>
      </c>
    </row>
    <row r="11" spans="1:12">
      <c r="A11" s="68">
        <v>5</v>
      </c>
      <c r="B11" s="63" t="s">
        <v>1113</v>
      </c>
      <c r="C11" s="68">
        <v>22</v>
      </c>
      <c r="D11" s="68">
        <v>12</v>
      </c>
      <c r="E11" s="68">
        <v>1</v>
      </c>
      <c r="F11" s="68">
        <v>9</v>
      </c>
      <c r="G11" s="68">
        <v>720</v>
      </c>
      <c r="H11" s="63" t="s">
        <v>323</v>
      </c>
      <c r="I11" s="69">
        <v>650</v>
      </c>
      <c r="J11" s="68">
        <v>25</v>
      </c>
      <c r="K11" s="63" t="s">
        <v>323</v>
      </c>
      <c r="L11" s="69">
        <v>19</v>
      </c>
    </row>
    <row r="12" spans="1:12">
      <c r="A12" s="68">
        <v>6</v>
      </c>
      <c r="B12" s="63" t="s">
        <v>437</v>
      </c>
      <c r="C12" s="68">
        <v>22</v>
      </c>
      <c r="D12" s="68">
        <v>9</v>
      </c>
      <c r="E12" s="68">
        <v>1</v>
      </c>
      <c r="F12" s="68">
        <v>12</v>
      </c>
      <c r="G12" s="68">
        <v>593</v>
      </c>
      <c r="H12" s="63" t="s">
        <v>323</v>
      </c>
      <c r="I12" s="69">
        <v>631</v>
      </c>
      <c r="J12" s="68">
        <v>19</v>
      </c>
      <c r="K12" s="63" t="s">
        <v>323</v>
      </c>
      <c r="L12" s="69">
        <v>25</v>
      </c>
    </row>
    <row r="13" spans="1:12">
      <c r="A13" s="68">
        <v>7</v>
      </c>
      <c r="B13" s="63" t="s">
        <v>1117</v>
      </c>
      <c r="C13" s="68">
        <v>22</v>
      </c>
      <c r="D13" s="68">
        <v>8</v>
      </c>
      <c r="E13" s="68">
        <v>1</v>
      </c>
      <c r="F13" s="68">
        <v>13</v>
      </c>
      <c r="G13" s="68">
        <v>569</v>
      </c>
      <c r="H13" s="63" t="s">
        <v>323</v>
      </c>
      <c r="I13" s="69">
        <v>593</v>
      </c>
      <c r="J13" s="68">
        <v>17</v>
      </c>
      <c r="K13" s="63" t="s">
        <v>323</v>
      </c>
      <c r="L13" s="69">
        <v>27</v>
      </c>
    </row>
    <row r="14" spans="1:12">
      <c r="A14" s="68">
        <v>8</v>
      </c>
      <c r="B14" s="63" t="s">
        <v>489</v>
      </c>
      <c r="C14" s="68">
        <v>22</v>
      </c>
      <c r="D14" s="68">
        <v>8</v>
      </c>
      <c r="E14" s="68">
        <v>1</v>
      </c>
      <c r="F14" s="68">
        <v>13</v>
      </c>
      <c r="G14" s="68">
        <v>607</v>
      </c>
      <c r="H14" s="63" t="s">
        <v>323</v>
      </c>
      <c r="I14" s="69">
        <v>675</v>
      </c>
      <c r="J14" s="68">
        <v>17</v>
      </c>
      <c r="K14" s="63" t="s">
        <v>323</v>
      </c>
      <c r="L14" s="69">
        <v>27</v>
      </c>
    </row>
    <row r="15" spans="1:12">
      <c r="A15" s="68">
        <v>9</v>
      </c>
      <c r="B15" s="63" t="s">
        <v>1116</v>
      </c>
      <c r="C15" s="68">
        <v>22</v>
      </c>
      <c r="D15" s="68">
        <v>8</v>
      </c>
      <c r="E15" s="68">
        <v>0</v>
      </c>
      <c r="F15" s="68">
        <v>14</v>
      </c>
      <c r="G15" s="68">
        <v>579</v>
      </c>
      <c r="H15" s="63" t="s">
        <v>323</v>
      </c>
      <c r="I15" s="69">
        <v>653</v>
      </c>
      <c r="J15" s="68">
        <v>16</v>
      </c>
      <c r="K15" s="63" t="s">
        <v>323</v>
      </c>
      <c r="L15" s="69">
        <v>28</v>
      </c>
    </row>
    <row r="16" spans="1:12">
      <c r="A16" s="68">
        <v>10</v>
      </c>
      <c r="B16" s="63" t="s">
        <v>1115</v>
      </c>
      <c r="C16" s="68">
        <v>22</v>
      </c>
      <c r="D16" s="68">
        <v>6</v>
      </c>
      <c r="E16" s="68">
        <v>3</v>
      </c>
      <c r="F16" s="68">
        <v>13</v>
      </c>
      <c r="G16" s="68">
        <v>573</v>
      </c>
      <c r="H16" s="63" t="s">
        <v>323</v>
      </c>
      <c r="I16" s="69">
        <v>648</v>
      </c>
      <c r="J16" s="68">
        <v>15</v>
      </c>
      <c r="K16" s="63" t="s">
        <v>323</v>
      </c>
      <c r="L16" s="69">
        <v>29</v>
      </c>
    </row>
    <row r="17" spans="1:12">
      <c r="A17" s="68">
        <v>11</v>
      </c>
      <c r="B17" s="63" t="s">
        <v>436</v>
      </c>
      <c r="C17" s="68">
        <v>22</v>
      </c>
      <c r="D17" s="68">
        <v>6</v>
      </c>
      <c r="E17" s="68">
        <v>1</v>
      </c>
      <c r="F17" s="68">
        <v>15</v>
      </c>
      <c r="G17" s="68">
        <v>557</v>
      </c>
      <c r="H17" s="63" t="s">
        <v>323</v>
      </c>
      <c r="I17" s="69">
        <v>703</v>
      </c>
      <c r="J17" s="68">
        <v>13</v>
      </c>
      <c r="K17" s="63" t="s">
        <v>323</v>
      </c>
      <c r="L17" s="69">
        <v>31</v>
      </c>
    </row>
    <row r="18" spans="1:12">
      <c r="A18" s="68">
        <v>12</v>
      </c>
      <c r="B18" s="63" t="s">
        <v>1118</v>
      </c>
      <c r="C18" s="68">
        <v>22</v>
      </c>
      <c r="D18" s="68">
        <v>3</v>
      </c>
      <c r="E18" s="68">
        <v>2</v>
      </c>
      <c r="F18" s="68">
        <v>17</v>
      </c>
      <c r="G18" s="68">
        <v>535</v>
      </c>
      <c r="H18" s="63" t="s">
        <v>323</v>
      </c>
      <c r="I18" s="69">
        <v>628</v>
      </c>
      <c r="J18" s="68">
        <v>8</v>
      </c>
      <c r="K18" s="63" t="s">
        <v>323</v>
      </c>
      <c r="L18" s="69">
        <v>36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1119</v>
      </c>
      <c r="C22" s="68">
        <v>20</v>
      </c>
      <c r="D22" s="68">
        <v>12</v>
      </c>
      <c r="E22" s="68">
        <v>3</v>
      </c>
      <c r="F22" s="68">
        <v>5</v>
      </c>
      <c r="G22" s="68">
        <v>602</v>
      </c>
      <c r="H22" s="63" t="s">
        <v>323</v>
      </c>
      <c r="I22" s="69">
        <v>548</v>
      </c>
      <c r="J22" s="68">
        <v>27</v>
      </c>
      <c r="K22" s="63" t="s">
        <v>323</v>
      </c>
      <c r="L22" s="69">
        <v>13</v>
      </c>
    </row>
    <row r="23" spans="1:12">
      <c r="A23" s="68">
        <v>2</v>
      </c>
      <c r="B23" s="63" t="s">
        <v>1125</v>
      </c>
      <c r="C23" s="68">
        <v>20</v>
      </c>
      <c r="D23" s="68">
        <v>12</v>
      </c>
      <c r="E23" s="68">
        <v>3</v>
      </c>
      <c r="F23" s="68">
        <v>5</v>
      </c>
      <c r="G23" s="68">
        <v>569</v>
      </c>
      <c r="H23" s="63" t="s">
        <v>323</v>
      </c>
      <c r="I23" s="69">
        <v>474</v>
      </c>
      <c r="J23" s="68">
        <v>27</v>
      </c>
      <c r="K23" s="63" t="s">
        <v>323</v>
      </c>
      <c r="L23" s="69">
        <v>13</v>
      </c>
    </row>
    <row r="24" spans="1:12">
      <c r="A24" s="68">
        <v>3</v>
      </c>
      <c r="B24" s="63" t="s">
        <v>1127</v>
      </c>
      <c r="C24" s="68">
        <v>20</v>
      </c>
      <c r="D24" s="68">
        <v>10</v>
      </c>
      <c r="E24" s="68">
        <v>2</v>
      </c>
      <c r="F24" s="68">
        <v>8</v>
      </c>
      <c r="G24" s="68">
        <v>495</v>
      </c>
      <c r="H24" s="63" t="s">
        <v>323</v>
      </c>
      <c r="I24" s="69">
        <v>472</v>
      </c>
      <c r="J24" s="68">
        <v>22</v>
      </c>
      <c r="K24" s="63" t="s">
        <v>323</v>
      </c>
      <c r="L24" s="69">
        <v>18</v>
      </c>
    </row>
    <row r="25" spans="1:12">
      <c r="A25" s="68">
        <v>4</v>
      </c>
      <c r="B25" s="63" t="s">
        <v>1123</v>
      </c>
      <c r="C25" s="68">
        <v>20</v>
      </c>
      <c r="D25" s="68">
        <v>11</v>
      </c>
      <c r="E25" s="68">
        <v>0</v>
      </c>
      <c r="F25" s="68">
        <v>9</v>
      </c>
      <c r="G25" s="68">
        <v>518</v>
      </c>
      <c r="H25" s="63" t="s">
        <v>323</v>
      </c>
      <c r="I25" s="69">
        <v>499</v>
      </c>
      <c r="J25" s="68">
        <v>22</v>
      </c>
      <c r="K25" s="63" t="s">
        <v>323</v>
      </c>
      <c r="L25" s="69">
        <v>18</v>
      </c>
    </row>
    <row r="26" spans="1:12">
      <c r="A26" s="68">
        <v>5</v>
      </c>
      <c r="B26" s="63" t="s">
        <v>1124</v>
      </c>
      <c r="C26" s="68">
        <v>20</v>
      </c>
      <c r="D26" s="68">
        <v>8</v>
      </c>
      <c r="E26" s="68">
        <v>4</v>
      </c>
      <c r="F26" s="68">
        <v>8</v>
      </c>
      <c r="G26" s="68">
        <v>550</v>
      </c>
      <c r="H26" s="63" t="s">
        <v>323</v>
      </c>
      <c r="I26" s="69">
        <v>528</v>
      </c>
      <c r="J26" s="68">
        <v>20</v>
      </c>
      <c r="K26" s="63" t="s">
        <v>323</v>
      </c>
      <c r="L26" s="69">
        <v>20</v>
      </c>
    </row>
    <row r="27" spans="1:12">
      <c r="A27" s="68">
        <v>6</v>
      </c>
      <c r="B27" s="63" t="s">
        <v>1121</v>
      </c>
      <c r="C27" s="68">
        <v>20</v>
      </c>
      <c r="D27" s="68">
        <v>10</v>
      </c>
      <c r="E27" s="68">
        <v>0</v>
      </c>
      <c r="F27" s="68">
        <v>10</v>
      </c>
      <c r="G27" s="68">
        <v>582</v>
      </c>
      <c r="H27" s="63" t="s">
        <v>323</v>
      </c>
      <c r="I27" s="69">
        <v>551</v>
      </c>
      <c r="J27" s="68">
        <v>20</v>
      </c>
      <c r="K27" s="63" t="s">
        <v>323</v>
      </c>
      <c r="L27" s="69">
        <v>20</v>
      </c>
    </row>
    <row r="28" spans="1:12">
      <c r="A28" s="68">
        <v>7</v>
      </c>
      <c r="B28" s="63" t="s">
        <v>1122</v>
      </c>
      <c r="C28" s="68">
        <v>20</v>
      </c>
      <c r="D28" s="68">
        <v>8</v>
      </c>
      <c r="E28" s="68">
        <v>3</v>
      </c>
      <c r="F28" s="68">
        <v>9</v>
      </c>
      <c r="G28" s="68">
        <v>540</v>
      </c>
      <c r="H28" s="63" t="s">
        <v>323</v>
      </c>
      <c r="I28" s="69">
        <v>531</v>
      </c>
      <c r="J28" s="68">
        <v>19</v>
      </c>
      <c r="K28" s="63" t="s">
        <v>323</v>
      </c>
      <c r="L28" s="69">
        <v>21</v>
      </c>
    </row>
    <row r="29" spans="1:12">
      <c r="A29" s="68">
        <v>8</v>
      </c>
      <c r="B29" s="63" t="s">
        <v>1126</v>
      </c>
      <c r="C29" s="68">
        <v>20</v>
      </c>
      <c r="D29" s="68">
        <v>8</v>
      </c>
      <c r="E29" s="68">
        <v>2</v>
      </c>
      <c r="F29" s="68">
        <v>10</v>
      </c>
      <c r="G29" s="68">
        <v>522</v>
      </c>
      <c r="H29" s="63" t="s">
        <v>323</v>
      </c>
      <c r="I29" s="69">
        <v>565</v>
      </c>
      <c r="J29" s="68">
        <v>18</v>
      </c>
      <c r="K29" s="63" t="s">
        <v>323</v>
      </c>
      <c r="L29" s="69">
        <v>22</v>
      </c>
    </row>
    <row r="30" spans="1:12">
      <c r="A30" s="68">
        <v>9</v>
      </c>
      <c r="B30" s="63" t="s">
        <v>1128</v>
      </c>
      <c r="C30" s="68">
        <v>20</v>
      </c>
      <c r="D30" s="68">
        <v>8</v>
      </c>
      <c r="E30" s="68">
        <v>2</v>
      </c>
      <c r="F30" s="68">
        <v>10</v>
      </c>
      <c r="G30" s="68">
        <v>491</v>
      </c>
      <c r="H30" s="63" t="s">
        <v>323</v>
      </c>
      <c r="I30" s="69">
        <v>518</v>
      </c>
      <c r="J30" s="68">
        <v>18</v>
      </c>
      <c r="K30" s="63" t="s">
        <v>323</v>
      </c>
      <c r="L30" s="69">
        <v>22</v>
      </c>
    </row>
    <row r="31" spans="1:12">
      <c r="A31" s="68">
        <v>10</v>
      </c>
      <c r="B31" s="63" t="s">
        <v>1120</v>
      </c>
      <c r="C31" s="68">
        <v>20</v>
      </c>
      <c r="D31" s="68">
        <v>7</v>
      </c>
      <c r="E31" s="68">
        <v>3</v>
      </c>
      <c r="F31" s="68">
        <v>10</v>
      </c>
      <c r="G31" s="68">
        <v>513</v>
      </c>
      <c r="H31" s="63" t="s">
        <v>323</v>
      </c>
      <c r="I31" s="69">
        <v>541</v>
      </c>
      <c r="J31" s="68">
        <v>17</v>
      </c>
      <c r="K31" s="63" t="s">
        <v>323</v>
      </c>
      <c r="L31" s="69">
        <v>23</v>
      </c>
    </row>
    <row r="32" spans="1:12">
      <c r="A32" s="68">
        <v>11</v>
      </c>
      <c r="B32" s="63" t="s">
        <v>1129</v>
      </c>
      <c r="C32" s="68">
        <v>20</v>
      </c>
      <c r="D32" s="68">
        <v>5</v>
      </c>
      <c r="E32" s="68">
        <v>0</v>
      </c>
      <c r="F32" s="68">
        <v>15</v>
      </c>
      <c r="G32" s="68">
        <v>450</v>
      </c>
      <c r="H32" s="63" t="s">
        <v>323</v>
      </c>
      <c r="I32" s="69">
        <v>605</v>
      </c>
      <c r="J32" s="68">
        <v>10</v>
      </c>
      <c r="K32" s="63" t="s">
        <v>323</v>
      </c>
      <c r="L32" s="69">
        <v>30</v>
      </c>
    </row>
    <row r="34" spans="1:12">
      <c r="A34" s="65" t="s">
        <v>565</v>
      </c>
    </row>
    <row r="35" spans="1:12">
      <c r="C35" s="66" t="s">
        <v>316</v>
      </c>
      <c r="D35" s="66" t="s">
        <v>317</v>
      </c>
      <c r="E35" s="66" t="s">
        <v>318</v>
      </c>
      <c r="F35" s="66" t="s">
        <v>319</v>
      </c>
      <c r="H35" s="67" t="s">
        <v>320</v>
      </c>
      <c r="K35" s="67" t="s">
        <v>321</v>
      </c>
    </row>
    <row r="36" spans="1:12">
      <c r="A36" s="68">
        <v>1</v>
      </c>
      <c r="B36" s="63" t="s">
        <v>1130</v>
      </c>
      <c r="C36" s="68">
        <v>16</v>
      </c>
      <c r="D36" s="68">
        <v>15</v>
      </c>
      <c r="E36" s="68">
        <v>0</v>
      </c>
      <c r="F36" s="68">
        <v>1</v>
      </c>
      <c r="G36" s="68">
        <v>551</v>
      </c>
      <c r="H36" s="63" t="s">
        <v>323</v>
      </c>
      <c r="I36" s="69">
        <v>437</v>
      </c>
      <c r="J36" s="68">
        <v>30</v>
      </c>
      <c r="K36" s="63" t="s">
        <v>323</v>
      </c>
      <c r="L36" s="69">
        <v>2</v>
      </c>
    </row>
    <row r="37" spans="1:12">
      <c r="A37" s="68">
        <v>2</v>
      </c>
      <c r="B37" s="63" t="s">
        <v>1134</v>
      </c>
      <c r="C37" s="68">
        <v>16</v>
      </c>
      <c r="D37" s="68">
        <v>11</v>
      </c>
      <c r="E37" s="68">
        <v>0</v>
      </c>
      <c r="F37" s="68">
        <v>5</v>
      </c>
      <c r="G37" s="68">
        <v>516</v>
      </c>
      <c r="H37" s="63" t="s">
        <v>323</v>
      </c>
      <c r="I37" s="69">
        <v>454</v>
      </c>
      <c r="J37" s="68">
        <v>22</v>
      </c>
      <c r="K37" s="63" t="s">
        <v>323</v>
      </c>
      <c r="L37" s="69">
        <v>10</v>
      </c>
    </row>
    <row r="38" spans="1:12">
      <c r="A38" s="68">
        <v>3</v>
      </c>
      <c r="B38" s="63" t="s">
        <v>1131</v>
      </c>
      <c r="C38" s="68">
        <v>16</v>
      </c>
      <c r="D38" s="68">
        <v>9</v>
      </c>
      <c r="E38" s="68">
        <v>1</v>
      </c>
      <c r="F38" s="68">
        <v>6</v>
      </c>
      <c r="G38" s="68">
        <v>436</v>
      </c>
      <c r="H38" s="63" t="s">
        <v>323</v>
      </c>
      <c r="I38" s="69">
        <v>422</v>
      </c>
      <c r="J38" s="68">
        <v>19</v>
      </c>
      <c r="K38" s="63" t="s">
        <v>323</v>
      </c>
      <c r="L38" s="69">
        <v>13</v>
      </c>
    </row>
    <row r="39" spans="1:12">
      <c r="A39" s="68">
        <v>4</v>
      </c>
      <c r="B39" s="63" t="s">
        <v>1132</v>
      </c>
      <c r="C39" s="68">
        <v>16</v>
      </c>
      <c r="D39" s="68">
        <v>9</v>
      </c>
      <c r="E39" s="68">
        <v>0</v>
      </c>
      <c r="F39" s="68">
        <v>7</v>
      </c>
      <c r="G39" s="68">
        <v>440</v>
      </c>
      <c r="H39" s="63" t="s">
        <v>323</v>
      </c>
      <c r="I39" s="69">
        <v>430</v>
      </c>
      <c r="J39" s="68">
        <v>18</v>
      </c>
      <c r="K39" s="63" t="s">
        <v>323</v>
      </c>
      <c r="L39" s="69">
        <v>14</v>
      </c>
    </row>
    <row r="40" spans="1:12">
      <c r="A40" s="68">
        <v>5</v>
      </c>
      <c r="B40" s="63" t="s">
        <v>1135</v>
      </c>
      <c r="C40" s="68">
        <v>16</v>
      </c>
      <c r="D40" s="68">
        <v>6</v>
      </c>
      <c r="E40" s="68">
        <v>1</v>
      </c>
      <c r="F40" s="68">
        <v>9</v>
      </c>
      <c r="G40" s="68">
        <v>460</v>
      </c>
      <c r="H40" s="63" t="s">
        <v>323</v>
      </c>
      <c r="I40" s="69">
        <v>477</v>
      </c>
      <c r="J40" s="68">
        <v>13</v>
      </c>
      <c r="K40" s="63" t="s">
        <v>323</v>
      </c>
      <c r="L40" s="69">
        <v>19</v>
      </c>
    </row>
    <row r="41" spans="1:12">
      <c r="A41" s="68">
        <v>6</v>
      </c>
      <c r="B41" s="63" t="s">
        <v>1133</v>
      </c>
      <c r="C41" s="68">
        <v>16</v>
      </c>
      <c r="D41" s="68">
        <v>6</v>
      </c>
      <c r="E41" s="68">
        <v>0</v>
      </c>
      <c r="F41" s="68">
        <v>10</v>
      </c>
      <c r="G41" s="68">
        <v>396</v>
      </c>
      <c r="H41" s="63" t="s">
        <v>323</v>
      </c>
      <c r="I41" s="69">
        <v>396</v>
      </c>
      <c r="J41" s="68">
        <v>12</v>
      </c>
      <c r="K41" s="63" t="s">
        <v>323</v>
      </c>
      <c r="L41" s="69">
        <v>20</v>
      </c>
    </row>
    <row r="42" spans="1:12">
      <c r="A42" s="68">
        <v>7</v>
      </c>
      <c r="B42" s="63" t="s">
        <v>1138</v>
      </c>
      <c r="C42" s="68">
        <v>16</v>
      </c>
      <c r="D42" s="68">
        <v>6</v>
      </c>
      <c r="E42" s="68">
        <v>0</v>
      </c>
      <c r="F42" s="68">
        <v>10</v>
      </c>
      <c r="G42" s="68">
        <v>451</v>
      </c>
      <c r="H42" s="63" t="s">
        <v>323</v>
      </c>
      <c r="I42" s="69">
        <v>506</v>
      </c>
      <c r="J42" s="68">
        <v>12</v>
      </c>
      <c r="K42" s="63" t="s">
        <v>323</v>
      </c>
      <c r="L42" s="69">
        <v>20</v>
      </c>
    </row>
    <row r="43" spans="1:12">
      <c r="A43" s="68">
        <v>8</v>
      </c>
      <c r="B43" s="63" t="s">
        <v>1136</v>
      </c>
      <c r="C43" s="68">
        <v>16</v>
      </c>
      <c r="D43" s="68">
        <v>4</v>
      </c>
      <c r="E43" s="68">
        <v>2</v>
      </c>
      <c r="F43" s="68">
        <v>10</v>
      </c>
      <c r="G43" s="68">
        <v>464</v>
      </c>
      <c r="H43" s="63" t="s">
        <v>323</v>
      </c>
      <c r="I43" s="69">
        <v>516</v>
      </c>
      <c r="J43" s="68">
        <v>10</v>
      </c>
      <c r="K43" s="63" t="s">
        <v>323</v>
      </c>
      <c r="L43" s="69">
        <v>22</v>
      </c>
    </row>
    <row r="44" spans="1:12">
      <c r="A44" s="68">
        <v>9</v>
      </c>
      <c r="B44" s="63" t="s">
        <v>1137</v>
      </c>
      <c r="C44" s="68">
        <v>16</v>
      </c>
      <c r="D44" s="68">
        <v>3</v>
      </c>
      <c r="E44" s="68">
        <v>2</v>
      </c>
      <c r="F44" s="68">
        <v>11</v>
      </c>
      <c r="G44" s="68">
        <v>403</v>
      </c>
      <c r="H44" s="63" t="s">
        <v>323</v>
      </c>
      <c r="I44" s="69">
        <v>479</v>
      </c>
      <c r="J44" s="68">
        <v>8</v>
      </c>
      <c r="K44" s="63" t="s">
        <v>323</v>
      </c>
      <c r="L44" s="69">
        <v>24</v>
      </c>
    </row>
    <row r="46" spans="1:12">
      <c r="A46" s="65" t="s">
        <v>1139</v>
      </c>
    </row>
    <row r="47" spans="1:12">
      <c r="C47" s="66" t="s">
        <v>316</v>
      </c>
      <c r="D47" s="66" t="s">
        <v>317</v>
      </c>
      <c r="E47" s="66" t="s">
        <v>318</v>
      </c>
      <c r="F47" s="66" t="s">
        <v>319</v>
      </c>
      <c r="H47" s="67" t="s">
        <v>320</v>
      </c>
      <c r="K47" s="67" t="s">
        <v>321</v>
      </c>
    </row>
    <row r="48" spans="1:12">
      <c r="A48" s="68">
        <v>1</v>
      </c>
      <c r="B48" s="63" t="s">
        <v>1140</v>
      </c>
      <c r="C48" s="68">
        <v>12</v>
      </c>
      <c r="D48" s="68">
        <v>9</v>
      </c>
      <c r="E48" s="68">
        <v>1</v>
      </c>
      <c r="F48" s="68">
        <v>2</v>
      </c>
      <c r="G48" s="68">
        <v>329</v>
      </c>
      <c r="H48" s="63" t="s">
        <v>323</v>
      </c>
      <c r="I48" s="69">
        <v>252</v>
      </c>
      <c r="J48" s="68">
        <v>19</v>
      </c>
      <c r="K48" s="63" t="s">
        <v>323</v>
      </c>
      <c r="L48" s="69">
        <v>5</v>
      </c>
    </row>
    <row r="49" spans="1:12">
      <c r="A49" s="68">
        <v>2</v>
      </c>
      <c r="B49" s="63" t="s">
        <v>1143</v>
      </c>
      <c r="C49" s="68">
        <v>12</v>
      </c>
      <c r="D49" s="68">
        <v>8</v>
      </c>
      <c r="E49" s="68">
        <v>1</v>
      </c>
      <c r="F49" s="68">
        <v>3</v>
      </c>
      <c r="G49" s="68">
        <v>326</v>
      </c>
      <c r="H49" s="63" t="s">
        <v>323</v>
      </c>
      <c r="I49" s="69">
        <v>263</v>
      </c>
      <c r="J49" s="68">
        <v>17</v>
      </c>
      <c r="K49" s="63" t="s">
        <v>323</v>
      </c>
      <c r="L49" s="69">
        <v>7</v>
      </c>
    </row>
    <row r="50" spans="1:12">
      <c r="A50" s="68">
        <v>3</v>
      </c>
      <c r="B50" s="63" t="s">
        <v>1141</v>
      </c>
      <c r="C50" s="68">
        <v>12</v>
      </c>
      <c r="D50" s="68">
        <v>6</v>
      </c>
      <c r="E50" s="68">
        <v>3</v>
      </c>
      <c r="F50" s="68">
        <v>3</v>
      </c>
      <c r="G50" s="68">
        <v>366</v>
      </c>
      <c r="H50" s="63" t="s">
        <v>323</v>
      </c>
      <c r="I50" s="69">
        <v>334</v>
      </c>
      <c r="J50" s="68">
        <v>15</v>
      </c>
      <c r="K50" s="63" t="s">
        <v>323</v>
      </c>
      <c r="L50" s="69">
        <v>9</v>
      </c>
    </row>
    <row r="51" spans="1:12">
      <c r="A51" s="68">
        <v>4</v>
      </c>
      <c r="B51" s="63" t="s">
        <v>1142</v>
      </c>
      <c r="C51" s="68">
        <v>12</v>
      </c>
      <c r="D51" s="68">
        <v>6</v>
      </c>
      <c r="E51" s="68">
        <v>0</v>
      </c>
      <c r="F51" s="68">
        <v>6</v>
      </c>
      <c r="G51" s="68">
        <v>352</v>
      </c>
      <c r="H51" s="63" t="s">
        <v>323</v>
      </c>
      <c r="I51" s="69">
        <v>350</v>
      </c>
      <c r="J51" s="68">
        <v>12</v>
      </c>
      <c r="K51" s="63" t="s">
        <v>323</v>
      </c>
      <c r="L51" s="69">
        <v>12</v>
      </c>
    </row>
    <row r="52" spans="1:12">
      <c r="A52" s="68">
        <v>5</v>
      </c>
      <c r="B52" s="63" t="s">
        <v>1145</v>
      </c>
      <c r="C52" s="68">
        <v>12</v>
      </c>
      <c r="D52" s="68">
        <v>4</v>
      </c>
      <c r="E52" s="68">
        <v>2</v>
      </c>
      <c r="F52" s="68">
        <v>6</v>
      </c>
      <c r="G52" s="68">
        <v>279</v>
      </c>
      <c r="H52" s="63" t="s">
        <v>323</v>
      </c>
      <c r="I52" s="69">
        <v>259</v>
      </c>
      <c r="J52" s="68">
        <v>10</v>
      </c>
      <c r="K52" s="63" t="s">
        <v>323</v>
      </c>
      <c r="L52" s="69">
        <v>14</v>
      </c>
    </row>
    <row r="53" spans="1:12">
      <c r="A53" s="68">
        <v>6</v>
      </c>
      <c r="B53" s="63" t="s">
        <v>1144</v>
      </c>
      <c r="C53" s="68">
        <v>12</v>
      </c>
      <c r="D53" s="68">
        <v>4</v>
      </c>
      <c r="E53" s="68">
        <v>1</v>
      </c>
      <c r="F53" s="68">
        <v>7</v>
      </c>
      <c r="G53" s="68">
        <v>235</v>
      </c>
      <c r="H53" s="63" t="s">
        <v>323</v>
      </c>
      <c r="I53" s="69">
        <v>309</v>
      </c>
      <c r="J53" s="68">
        <v>9</v>
      </c>
      <c r="K53" s="63" t="s">
        <v>323</v>
      </c>
      <c r="L53" s="69">
        <v>15</v>
      </c>
    </row>
    <row r="54" spans="1:12">
      <c r="A54" s="68">
        <v>7</v>
      </c>
      <c r="B54" s="63" t="s">
        <v>1146</v>
      </c>
      <c r="C54" s="68">
        <v>12</v>
      </c>
      <c r="D54" s="68">
        <v>1</v>
      </c>
      <c r="E54" s="68">
        <v>0</v>
      </c>
      <c r="F54" s="68">
        <v>11</v>
      </c>
      <c r="G54" s="68">
        <v>266</v>
      </c>
      <c r="H54" s="63" t="s">
        <v>323</v>
      </c>
      <c r="I54" s="69">
        <v>386</v>
      </c>
      <c r="J54" s="68">
        <v>2</v>
      </c>
      <c r="K54" s="63" t="s">
        <v>323</v>
      </c>
      <c r="L54" s="69">
        <v>22</v>
      </c>
    </row>
    <row r="56" spans="1:12">
      <c r="A56" s="65" t="s">
        <v>1147</v>
      </c>
    </row>
    <row r="57" spans="1:12">
      <c r="C57" s="66" t="s">
        <v>316</v>
      </c>
      <c r="D57" s="66" t="s">
        <v>317</v>
      </c>
      <c r="E57" s="66" t="s">
        <v>318</v>
      </c>
      <c r="F57" s="66" t="s">
        <v>319</v>
      </c>
      <c r="H57" s="67" t="s">
        <v>320</v>
      </c>
      <c r="K57" s="67" t="s">
        <v>321</v>
      </c>
    </row>
    <row r="59" spans="1:12">
      <c r="A59" s="65" t="s">
        <v>1148</v>
      </c>
    </row>
    <row r="60" spans="1:12">
      <c r="C60" s="66" t="s">
        <v>316</v>
      </c>
      <c r="D60" s="66" t="s">
        <v>317</v>
      </c>
      <c r="E60" s="66" t="s">
        <v>318</v>
      </c>
      <c r="F60" s="66" t="s">
        <v>319</v>
      </c>
      <c r="H60" s="67" t="s">
        <v>320</v>
      </c>
      <c r="K60" s="67" t="s">
        <v>321</v>
      </c>
    </row>
    <row r="61" spans="1:12">
      <c r="A61" s="68">
        <v>1</v>
      </c>
      <c r="B61" s="63" t="s">
        <v>1112</v>
      </c>
      <c r="C61" s="68">
        <v>10</v>
      </c>
      <c r="D61" s="68">
        <v>10</v>
      </c>
      <c r="E61" s="68">
        <v>0</v>
      </c>
      <c r="F61" s="68">
        <v>0</v>
      </c>
      <c r="G61" s="68">
        <v>397</v>
      </c>
      <c r="H61" s="63" t="s">
        <v>323</v>
      </c>
      <c r="I61" s="69">
        <v>262</v>
      </c>
      <c r="J61" s="68">
        <v>20</v>
      </c>
      <c r="K61" s="63" t="s">
        <v>323</v>
      </c>
      <c r="L61" s="69">
        <v>0</v>
      </c>
    </row>
    <row r="62" spans="1:12">
      <c r="A62" s="68">
        <v>2</v>
      </c>
      <c r="B62" s="63" t="s">
        <v>432</v>
      </c>
      <c r="C62" s="68">
        <v>10</v>
      </c>
      <c r="D62" s="68">
        <v>6</v>
      </c>
      <c r="E62" s="68">
        <v>0</v>
      </c>
      <c r="F62" s="68">
        <v>4</v>
      </c>
      <c r="G62" s="68">
        <v>297</v>
      </c>
      <c r="H62" s="63" t="s">
        <v>323</v>
      </c>
      <c r="I62" s="69">
        <v>275</v>
      </c>
      <c r="J62" s="68">
        <v>12</v>
      </c>
      <c r="K62" s="63" t="s">
        <v>323</v>
      </c>
      <c r="L62" s="69">
        <v>8</v>
      </c>
    </row>
    <row r="63" spans="1:12">
      <c r="A63" s="68">
        <v>3</v>
      </c>
      <c r="B63" s="63" t="s">
        <v>378</v>
      </c>
      <c r="C63" s="68">
        <v>10</v>
      </c>
      <c r="D63" s="68">
        <v>6</v>
      </c>
      <c r="E63" s="68">
        <v>0</v>
      </c>
      <c r="F63" s="68">
        <v>4</v>
      </c>
      <c r="G63" s="68">
        <v>271</v>
      </c>
      <c r="H63" s="63" t="s">
        <v>323</v>
      </c>
      <c r="I63" s="69">
        <v>266</v>
      </c>
      <c r="J63" s="68">
        <v>12</v>
      </c>
      <c r="K63" s="63" t="s">
        <v>323</v>
      </c>
      <c r="L63" s="69">
        <v>8</v>
      </c>
    </row>
    <row r="64" spans="1:12">
      <c r="A64" s="68">
        <v>4</v>
      </c>
      <c r="B64" s="63" t="s">
        <v>435</v>
      </c>
      <c r="C64" s="68">
        <v>10</v>
      </c>
      <c r="D64" s="68">
        <v>5</v>
      </c>
      <c r="E64" s="68">
        <v>0</v>
      </c>
      <c r="F64" s="68">
        <v>5</v>
      </c>
      <c r="G64" s="68">
        <v>292</v>
      </c>
      <c r="H64" s="63" t="s">
        <v>323</v>
      </c>
      <c r="I64" s="69">
        <v>300</v>
      </c>
      <c r="J64" s="68">
        <v>10</v>
      </c>
      <c r="K64" s="63" t="s">
        <v>323</v>
      </c>
      <c r="L64" s="69">
        <v>10</v>
      </c>
    </row>
    <row r="65" spans="1:12">
      <c r="A65" s="68">
        <v>5</v>
      </c>
      <c r="B65" s="63" t="s">
        <v>1149</v>
      </c>
      <c r="C65" s="68">
        <v>10</v>
      </c>
      <c r="D65" s="68">
        <v>1</v>
      </c>
      <c r="E65" s="68">
        <v>1</v>
      </c>
      <c r="F65" s="68">
        <v>8</v>
      </c>
      <c r="G65" s="68">
        <v>310</v>
      </c>
      <c r="H65" s="63" t="s">
        <v>323</v>
      </c>
      <c r="I65" s="69">
        <v>356</v>
      </c>
      <c r="J65" s="68">
        <v>3</v>
      </c>
      <c r="K65" s="63" t="s">
        <v>323</v>
      </c>
      <c r="L65" s="69">
        <v>17</v>
      </c>
    </row>
    <row r="66" spans="1:12">
      <c r="A66" s="68">
        <v>6</v>
      </c>
      <c r="B66" s="63" t="s">
        <v>379</v>
      </c>
      <c r="C66" s="68">
        <v>10</v>
      </c>
      <c r="D66" s="68">
        <v>1</v>
      </c>
      <c r="E66" s="68">
        <v>1</v>
      </c>
      <c r="F66" s="68">
        <v>8</v>
      </c>
      <c r="G66" s="68">
        <v>237</v>
      </c>
      <c r="H66" s="63" t="s">
        <v>323</v>
      </c>
      <c r="I66" s="69">
        <v>345</v>
      </c>
      <c r="J66" s="68">
        <v>3</v>
      </c>
      <c r="K66" s="63" t="s">
        <v>323</v>
      </c>
      <c r="L66" s="69">
        <v>17</v>
      </c>
    </row>
    <row r="68" spans="1:12">
      <c r="A68" s="65" t="s">
        <v>1150</v>
      </c>
    </row>
    <row r="69" spans="1:12">
      <c r="C69" s="66" t="s">
        <v>316</v>
      </c>
      <c r="D69" s="66" t="s">
        <v>317</v>
      </c>
      <c r="E69" s="66" t="s">
        <v>318</v>
      </c>
      <c r="F69" s="66" t="s">
        <v>319</v>
      </c>
      <c r="H69" s="67" t="s">
        <v>320</v>
      </c>
      <c r="K69" s="67" t="s">
        <v>321</v>
      </c>
    </row>
    <row r="70" spans="1:12">
      <c r="A70" s="68">
        <v>1</v>
      </c>
      <c r="B70" s="63" t="s">
        <v>376</v>
      </c>
      <c r="C70" s="68">
        <v>8</v>
      </c>
      <c r="D70" s="68">
        <v>8</v>
      </c>
      <c r="E70" s="68">
        <v>0</v>
      </c>
      <c r="F70" s="68">
        <v>0</v>
      </c>
      <c r="G70" s="68">
        <v>255</v>
      </c>
      <c r="H70" s="63" t="s">
        <v>323</v>
      </c>
      <c r="I70" s="69">
        <v>199</v>
      </c>
      <c r="J70" s="68">
        <v>16</v>
      </c>
      <c r="K70" s="63" t="s">
        <v>323</v>
      </c>
      <c r="L70" s="69">
        <v>0</v>
      </c>
    </row>
    <row r="71" spans="1:12">
      <c r="A71" s="68">
        <v>2</v>
      </c>
      <c r="B71" s="63" t="s">
        <v>1116</v>
      </c>
      <c r="C71" s="68">
        <v>8</v>
      </c>
      <c r="D71" s="68">
        <v>4</v>
      </c>
      <c r="E71" s="68">
        <v>0</v>
      </c>
      <c r="F71" s="68">
        <v>4</v>
      </c>
      <c r="G71" s="68">
        <v>244</v>
      </c>
      <c r="H71" s="63" t="s">
        <v>323</v>
      </c>
      <c r="I71" s="69">
        <v>228</v>
      </c>
      <c r="J71" s="68">
        <v>8</v>
      </c>
      <c r="K71" s="63" t="s">
        <v>323</v>
      </c>
      <c r="L71" s="69">
        <v>8</v>
      </c>
    </row>
    <row r="72" spans="1:12">
      <c r="A72" s="68">
        <v>3</v>
      </c>
      <c r="B72" s="63" t="s">
        <v>1123</v>
      </c>
      <c r="C72" s="68">
        <v>8</v>
      </c>
      <c r="D72" s="68">
        <v>3</v>
      </c>
      <c r="E72" s="68">
        <v>1</v>
      </c>
      <c r="F72" s="68">
        <v>4</v>
      </c>
      <c r="G72" s="68">
        <v>250</v>
      </c>
      <c r="H72" s="63" t="s">
        <v>323</v>
      </c>
      <c r="I72" s="69">
        <v>258</v>
      </c>
      <c r="J72" s="68">
        <v>7</v>
      </c>
      <c r="K72" s="63" t="s">
        <v>323</v>
      </c>
      <c r="L72" s="69">
        <v>9</v>
      </c>
    </row>
    <row r="73" spans="1:12">
      <c r="A73" s="68">
        <v>4</v>
      </c>
      <c r="B73" s="63" t="s">
        <v>375</v>
      </c>
      <c r="C73" s="68">
        <v>8</v>
      </c>
      <c r="D73" s="68">
        <v>3</v>
      </c>
      <c r="E73" s="68">
        <v>0</v>
      </c>
      <c r="F73" s="68">
        <v>5</v>
      </c>
      <c r="G73" s="68">
        <v>244</v>
      </c>
      <c r="H73" s="63" t="s">
        <v>323</v>
      </c>
      <c r="I73" s="69">
        <v>279</v>
      </c>
      <c r="J73" s="68">
        <v>6</v>
      </c>
      <c r="K73" s="63" t="s">
        <v>323</v>
      </c>
      <c r="L73" s="69">
        <v>10</v>
      </c>
    </row>
    <row r="74" spans="1:12">
      <c r="A74" s="68">
        <v>5</v>
      </c>
      <c r="B74" s="63" t="s">
        <v>1124</v>
      </c>
      <c r="C74" s="68">
        <v>8</v>
      </c>
      <c r="D74" s="68">
        <v>1</v>
      </c>
      <c r="E74" s="68">
        <v>1</v>
      </c>
      <c r="F74" s="68">
        <v>6</v>
      </c>
      <c r="G74" s="68">
        <v>224</v>
      </c>
      <c r="H74" s="63" t="s">
        <v>323</v>
      </c>
      <c r="I74" s="69">
        <v>253</v>
      </c>
      <c r="J74" s="68">
        <v>3</v>
      </c>
      <c r="K74" s="63" t="s">
        <v>323</v>
      </c>
      <c r="L74" s="69">
        <v>13</v>
      </c>
    </row>
    <row r="75" spans="1:12">
      <c r="A75" s="68">
        <v>6</v>
      </c>
      <c r="B75" s="63" t="s">
        <v>1114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  <c r="H75" s="63" t="s">
        <v>323</v>
      </c>
      <c r="I75" s="69">
        <v>0</v>
      </c>
      <c r="J75" s="68">
        <v>0</v>
      </c>
      <c r="K75" s="63" t="s">
        <v>323</v>
      </c>
      <c r="L75" s="69">
        <v>0</v>
      </c>
    </row>
    <row r="77" spans="1:12">
      <c r="A77" s="65" t="s">
        <v>611</v>
      </c>
    </row>
    <row r="78" spans="1:12">
      <c r="C78" s="66" t="s">
        <v>316</v>
      </c>
      <c r="D78" s="66" t="s">
        <v>317</v>
      </c>
      <c r="E78" s="66" t="s">
        <v>318</v>
      </c>
      <c r="F78" s="66" t="s">
        <v>319</v>
      </c>
      <c r="H78" s="67" t="s">
        <v>320</v>
      </c>
      <c r="K78" s="67" t="s">
        <v>321</v>
      </c>
    </row>
    <row r="79" spans="1:12">
      <c r="A79" s="68">
        <v>1</v>
      </c>
      <c r="B79" s="63" t="s">
        <v>1112</v>
      </c>
      <c r="C79" s="68">
        <v>15</v>
      </c>
      <c r="D79" s="68">
        <v>14</v>
      </c>
      <c r="E79" s="68">
        <v>0</v>
      </c>
      <c r="F79" s="68">
        <v>1</v>
      </c>
      <c r="G79" s="68">
        <v>452</v>
      </c>
      <c r="H79" s="63" t="s">
        <v>323</v>
      </c>
      <c r="I79" s="69">
        <v>325</v>
      </c>
      <c r="J79" s="68">
        <v>28</v>
      </c>
      <c r="K79" s="63" t="s">
        <v>323</v>
      </c>
      <c r="L79" s="69">
        <v>2</v>
      </c>
    </row>
    <row r="80" spans="1:12">
      <c r="A80" s="68">
        <v>2</v>
      </c>
      <c r="B80" s="63" t="s">
        <v>380</v>
      </c>
      <c r="C80" s="68">
        <v>15</v>
      </c>
      <c r="D80" s="68">
        <v>11</v>
      </c>
      <c r="E80" s="68">
        <v>0</v>
      </c>
      <c r="F80" s="68">
        <v>4</v>
      </c>
      <c r="G80" s="68">
        <v>430</v>
      </c>
      <c r="H80" s="63" t="s">
        <v>323</v>
      </c>
      <c r="I80" s="69">
        <v>353</v>
      </c>
      <c r="J80" s="68">
        <v>22</v>
      </c>
      <c r="K80" s="63" t="s">
        <v>323</v>
      </c>
      <c r="L80" s="69">
        <v>8</v>
      </c>
    </row>
    <row r="81" spans="1:12">
      <c r="A81" s="68">
        <v>3</v>
      </c>
      <c r="B81" s="63" t="s">
        <v>1114</v>
      </c>
      <c r="C81" s="68">
        <v>15</v>
      </c>
      <c r="D81" s="68">
        <v>7</v>
      </c>
      <c r="E81" s="68">
        <v>1</v>
      </c>
      <c r="F81" s="68">
        <v>7</v>
      </c>
      <c r="G81" s="68">
        <v>381</v>
      </c>
      <c r="H81" s="63" t="s">
        <v>323</v>
      </c>
      <c r="I81" s="69">
        <v>355</v>
      </c>
      <c r="J81" s="68">
        <v>15</v>
      </c>
      <c r="K81" s="63" t="s">
        <v>323</v>
      </c>
      <c r="L81" s="69">
        <v>15</v>
      </c>
    </row>
    <row r="82" spans="1:12">
      <c r="A82" s="68">
        <v>4</v>
      </c>
      <c r="B82" s="63" t="s">
        <v>378</v>
      </c>
      <c r="C82" s="68">
        <v>15</v>
      </c>
      <c r="D82" s="68">
        <v>5</v>
      </c>
      <c r="E82" s="68">
        <v>2</v>
      </c>
      <c r="F82" s="68">
        <v>8</v>
      </c>
      <c r="G82" s="68">
        <v>300</v>
      </c>
      <c r="H82" s="63" t="s">
        <v>323</v>
      </c>
      <c r="I82" s="69">
        <v>379</v>
      </c>
      <c r="J82" s="68">
        <v>12</v>
      </c>
      <c r="K82" s="63" t="s">
        <v>323</v>
      </c>
      <c r="L82" s="69">
        <v>18</v>
      </c>
    </row>
    <row r="83" spans="1:12">
      <c r="A83" s="68">
        <v>5</v>
      </c>
      <c r="B83" s="63" t="s">
        <v>375</v>
      </c>
      <c r="C83" s="68">
        <v>15</v>
      </c>
      <c r="D83" s="68">
        <v>4</v>
      </c>
      <c r="E83" s="68">
        <v>3</v>
      </c>
      <c r="F83" s="68">
        <v>8</v>
      </c>
      <c r="G83" s="68">
        <v>379</v>
      </c>
      <c r="H83" s="63" t="s">
        <v>323</v>
      </c>
      <c r="I83" s="69">
        <v>398</v>
      </c>
      <c r="J83" s="68">
        <v>11</v>
      </c>
      <c r="K83" s="63" t="s">
        <v>323</v>
      </c>
      <c r="L83" s="69">
        <v>19</v>
      </c>
    </row>
    <row r="84" spans="1:12">
      <c r="A84" s="68">
        <v>6</v>
      </c>
      <c r="B84" s="63" t="s">
        <v>489</v>
      </c>
      <c r="C84" s="68">
        <v>15</v>
      </c>
      <c r="D84" s="68">
        <v>1</v>
      </c>
      <c r="E84" s="68">
        <v>0</v>
      </c>
      <c r="F84" s="68">
        <v>14</v>
      </c>
      <c r="G84" s="68">
        <v>351</v>
      </c>
      <c r="H84" s="63" t="s">
        <v>323</v>
      </c>
      <c r="I84" s="69">
        <v>483</v>
      </c>
      <c r="J84" s="68">
        <v>2</v>
      </c>
      <c r="K84" s="63" t="s">
        <v>323</v>
      </c>
      <c r="L84" s="69">
        <v>28</v>
      </c>
    </row>
    <row r="86" spans="1:12">
      <c r="A86" s="65" t="s">
        <v>613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1149</v>
      </c>
      <c r="C88" s="68">
        <v>12</v>
      </c>
      <c r="D88" s="68">
        <v>11</v>
      </c>
      <c r="E88" s="68">
        <v>1</v>
      </c>
      <c r="F88" s="68">
        <v>0</v>
      </c>
      <c r="G88" s="68">
        <v>414</v>
      </c>
      <c r="H88" s="63" t="s">
        <v>323</v>
      </c>
      <c r="I88" s="69">
        <v>294</v>
      </c>
      <c r="J88" s="68">
        <v>23</v>
      </c>
      <c r="K88" s="63" t="s">
        <v>323</v>
      </c>
      <c r="L88" s="69">
        <v>1</v>
      </c>
    </row>
    <row r="89" spans="1:12">
      <c r="A89" s="68">
        <v>2</v>
      </c>
      <c r="B89" s="63" t="s">
        <v>379</v>
      </c>
      <c r="C89" s="68">
        <v>12</v>
      </c>
      <c r="D89" s="68">
        <v>6</v>
      </c>
      <c r="E89" s="68">
        <v>1</v>
      </c>
      <c r="F89" s="68">
        <v>5</v>
      </c>
      <c r="G89" s="68">
        <v>288</v>
      </c>
      <c r="H89" s="63" t="s">
        <v>323</v>
      </c>
      <c r="I89" s="69">
        <v>295</v>
      </c>
      <c r="J89" s="68">
        <v>13</v>
      </c>
      <c r="K89" s="63" t="s">
        <v>323</v>
      </c>
      <c r="L89" s="69">
        <v>11</v>
      </c>
    </row>
    <row r="90" spans="1:12">
      <c r="A90" s="68">
        <v>3</v>
      </c>
      <c r="B90" s="63" t="s">
        <v>435</v>
      </c>
      <c r="C90" s="68">
        <v>12</v>
      </c>
      <c r="D90" s="68">
        <v>5</v>
      </c>
      <c r="E90" s="68">
        <v>1</v>
      </c>
      <c r="F90" s="68">
        <v>6</v>
      </c>
      <c r="G90" s="68">
        <v>311</v>
      </c>
      <c r="H90" s="63" t="s">
        <v>323</v>
      </c>
      <c r="I90" s="69">
        <v>328</v>
      </c>
      <c r="J90" s="68">
        <v>11</v>
      </c>
      <c r="K90" s="63" t="s">
        <v>323</v>
      </c>
      <c r="L90" s="69">
        <v>13</v>
      </c>
    </row>
    <row r="91" spans="1:12">
      <c r="A91" s="68">
        <v>4</v>
      </c>
      <c r="B91" s="63" t="s">
        <v>1124</v>
      </c>
      <c r="C91" s="68">
        <v>12</v>
      </c>
      <c r="D91" s="68">
        <v>4</v>
      </c>
      <c r="E91" s="68">
        <v>3</v>
      </c>
      <c r="F91" s="68">
        <v>5</v>
      </c>
      <c r="G91" s="68">
        <v>276</v>
      </c>
      <c r="H91" s="63" t="s">
        <v>323</v>
      </c>
      <c r="I91" s="69">
        <v>307</v>
      </c>
      <c r="J91" s="68">
        <v>11</v>
      </c>
      <c r="K91" s="63" t="s">
        <v>323</v>
      </c>
      <c r="L91" s="69">
        <v>13</v>
      </c>
    </row>
    <row r="92" spans="1:12">
      <c r="A92" s="68">
        <v>5</v>
      </c>
      <c r="B92" s="63" t="s">
        <v>437</v>
      </c>
      <c r="C92" s="68">
        <v>12</v>
      </c>
      <c r="D92" s="68">
        <v>1</v>
      </c>
      <c r="E92" s="68">
        <v>0</v>
      </c>
      <c r="F92" s="68">
        <v>11</v>
      </c>
      <c r="G92" s="68">
        <v>270</v>
      </c>
      <c r="H92" s="63" t="s">
        <v>323</v>
      </c>
      <c r="I92" s="69">
        <v>335</v>
      </c>
      <c r="J92" s="68">
        <v>2</v>
      </c>
      <c r="K92" s="63" t="s">
        <v>323</v>
      </c>
      <c r="L92" s="69">
        <v>22</v>
      </c>
    </row>
    <row r="94" spans="1:12">
      <c r="A94" s="65" t="s">
        <v>615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380</v>
      </c>
      <c r="C96" s="68">
        <v>12</v>
      </c>
      <c r="D96" s="68">
        <v>10</v>
      </c>
      <c r="E96" s="68">
        <v>0</v>
      </c>
      <c r="F96" s="68">
        <v>2</v>
      </c>
      <c r="G96" s="68">
        <v>419</v>
      </c>
      <c r="H96" s="63" t="s">
        <v>323</v>
      </c>
      <c r="I96" s="69">
        <v>339</v>
      </c>
      <c r="J96" s="68">
        <v>20</v>
      </c>
      <c r="K96" s="63" t="s">
        <v>323</v>
      </c>
      <c r="L96" s="69">
        <v>4</v>
      </c>
    </row>
    <row r="97" spans="1:12">
      <c r="A97" s="68">
        <v>2</v>
      </c>
      <c r="B97" s="63" t="s">
        <v>1116</v>
      </c>
      <c r="C97" s="68">
        <v>12</v>
      </c>
      <c r="D97" s="68">
        <v>9</v>
      </c>
      <c r="E97" s="68">
        <v>0</v>
      </c>
      <c r="F97" s="68">
        <v>3</v>
      </c>
      <c r="G97" s="68">
        <v>394</v>
      </c>
      <c r="H97" s="63" t="s">
        <v>323</v>
      </c>
      <c r="I97" s="69">
        <v>339</v>
      </c>
      <c r="J97" s="68">
        <v>18</v>
      </c>
      <c r="K97" s="63" t="s">
        <v>323</v>
      </c>
      <c r="L97" s="69">
        <v>6</v>
      </c>
    </row>
    <row r="98" spans="1:12">
      <c r="A98" s="68">
        <v>3</v>
      </c>
      <c r="B98" s="63" t="s">
        <v>435</v>
      </c>
      <c r="C98" s="68">
        <v>12</v>
      </c>
      <c r="D98" s="68">
        <v>7</v>
      </c>
      <c r="E98" s="68">
        <v>0</v>
      </c>
      <c r="F98" s="68">
        <v>5</v>
      </c>
      <c r="G98" s="68">
        <v>375</v>
      </c>
      <c r="H98" s="63" t="s">
        <v>323</v>
      </c>
      <c r="I98" s="69">
        <v>355</v>
      </c>
      <c r="J98" s="68">
        <v>14</v>
      </c>
      <c r="K98" s="63" t="s">
        <v>323</v>
      </c>
      <c r="L98" s="69">
        <v>10</v>
      </c>
    </row>
    <row r="99" spans="1:12">
      <c r="A99" s="68">
        <v>4</v>
      </c>
      <c r="B99" s="63" t="s">
        <v>375</v>
      </c>
      <c r="C99" s="68">
        <v>12</v>
      </c>
      <c r="D99" s="68">
        <v>4</v>
      </c>
      <c r="E99" s="68">
        <v>0</v>
      </c>
      <c r="F99" s="68">
        <v>8</v>
      </c>
      <c r="G99" s="68">
        <v>379</v>
      </c>
      <c r="H99" s="63" t="s">
        <v>323</v>
      </c>
      <c r="I99" s="69">
        <v>427</v>
      </c>
      <c r="J99" s="68">
        <v>8</v>
      </c>
      <c r="K99" s="63" t="s">
        <v>323</v>
      </c>
      <c r="L99" s="69">
        <v>16</v>
      </c>
    </row>
    <row r="100" spans="1:12">
      <c r="A100" s="68">
        <v>5</v>
      </c>
      <c r="B100" s="63" t="s">
        <v>1149</v>
      </c>
      <c r="C100" s="68">
        <v>12</v>
      </c>
      <c r="D100" s="68">
        <v>0</v>
      </c>
      <c r="E100" s="68">
        <v>0</v>
      </c>
      <c r="F100" s="68">
        <v>12</v>
      </c>
      <c r="G100" s="68">
        <v>326</v>
      </c>
      <c r="H100" s="63" t="s">
        <v>323</v>
      </c>
      <c r="I100" s="69">
        <v>433</v>
      </c>
      <c r="J100" s="68">
        <v>0</v>
      </c>
      <c r="K100" s="63" t="s">
        <v>323</v>
      </c>
      <c r="L100" s="69">
        <v>24</v>
      </c>
    </row>
    <row r="102" spans="1:12">
      <c r="A102" s="65" t="s">
        <v>1151</v>
      </c>
    </row>
    <row r="103" spans="1:12">
      <c r="C103" s="66" t="s">
        <v>316</v>
      </c>
      <c r="D103" s="66" t="s">
        <v>317</v>
      </c>
      <c r="E103" s="66" t="s">
        <v>318</v>
      </c>
      <c r="F103" s="66" t="s">
        <v>319</v>
      </c>
      <c r="H103" s="67" t="s">
        <v>320</v>
      </c>
      <c r="K103" s="67" t="s">
        <v>321</v>
      </c>
    </row>
    <row r="104" spans="1:12">
      <c r="A104" s="68">
        <v>1</v>
      </c>
      <c r="B104" s="63" t="s">
        <v>1112</v>
      </c>
      <c r="C104" s="68">
        <v>15</v>
      </c>
      <c r="D104" s="68">
        <v>14</v>
      </c>
      <c r="E104" s="68">
        <v>0</v>
      </c>
      <c r="F104" s="68">
        <v>1</v>
      </c>
      <c r="G104" s="68">
        <v>539</v>
      </c>
      <c r="H104" s="63" t="s">
        <v>323</v>
      </c>
      <c r="I104" s="69">
        <v>359</v>
      </c>
      <c r="J104" s="68">
        <v>28</v>
      </c>
      <c r="K104" s="63" t="s">
        <v>323</v>
      </c>
      <c r="L104" s="69">
        <v>2</v>
      </c>
    </row>
    <row r="105" spans="1:12">
      <c r="A105" s="68">
        <v>2</v>
      </c>
      <c r="B105" s="63" t="s">
        <v>432</v>
      </c>
      <c r="C105" s="68">
        <v>15</v>
      </c>
      <c r="D105" s="68">
        <v>12</v>
      </c>
      <c r="E105" s="68">
        <v>0</v>
      </c>
      <c r="F105" s="68">
        <v>3</v>
      </c>
      <c r="G105" s="68">
        <v>440</v>
      </c>
      <c r="H105" s="63" t="s">
        <v>323</v>
      </c>
      <c r="I105" s="69">
        <v>267</v>
      </c>
      <c r="J105" s="68">
        <v>24</v>
      </c>
      <c r="K105" s="63" t="s">
        <v>323</v>
      </c>
      <c r="L105" s="69">
        <v>6</v>
      </c>
    </row>
    <row r="106" spans="1:12">
      <c r="A106" s="68">
        <v>3</v>
      </c>
      <c r="B106" s="63" t="s">
        <v>436</v>
      </c>
      <c r="C106" s="68">
        <v>15</v>
      </c>
      <c r="D106" s="68">
        <v>8</v>
      </c>
      <c r="E106" s="68">
        <v>1</v>
      </c>
      <c r="F106" s="68">
        <v>6</v>
      </c>
      <c r="G106" s="68">
        <v>454</v>
      </c>
      <c r="H106" s="63" t="s">
        <v>323</v>
      </c>
      <c r="I106" s="69">
        <v>342</v>
      </c>
      <c r="J106" s="68">
        <v>17</v>
      </c>
      <c r="K106" s="63" t="s">
        <v>323</v>
      </c>
      <c r="L106" s="69">
        <v>13</v>
      </c>
    </row>
    <row r="107" spans="1:12">
      <c r="A107" s="68">
        <v>4</v>
      </c>
      <c r="B107" s="63" t="s">
        <v>1128</v>
      </c>
      <c r="C107" s="68">
        <v>15</v>
      </c>
      <c r="D107" s="68">
        <v>6</v>
      </c>
      <c r="E107" s="68">
        <v>1</v>
      </c>
      <c r="F107" s="68">
        <v>8</v>
      </c>
      <c r="G107" s="68">
        <v>340</v>
      </c>
      <c r="H107" s="63" t="s">
        <v>323</v>
      </c>
      <c r="I107" s="69">
        <v>342</v>
      </c>
      <c r="J107" s="68">
        <v>13</v>
      </c>
      <c r="K107" s="63" t="s">
        <v>323</v>
      </c>
      <c r="L107" s="69">
        <v>17</v>
      </c>
    </row>
    <row r="108" spans="1:12">
      <c r="A108" s="68">
        <v>5</v>
      </c>
      <c r="B108" s="63" t="s">
        <v>354</v>
      </c>
      <c r="C108" s="68">
        <v>15</v>
      </c>
      <c r="D108" s="68">
        <v>4</v>
      </c>
      <c r="E108" s="68">
        <v>0</v>
      </c>
      <c r="F108" s="68">
        <v>11</v>
      </c>
      <c r="G108" s="68">
        <v>396</v>
      </c>
      <c r="H108" s="63" t="s">
        <v>323</v>
      </c>
      <c r="I108" s="69">
        <v>467</v>
      </c>
      <c r="J108" s="68">
        <v>8</v>
      </c>
      <c r="K108" s="63" t="s">
        <v>323</v>
      </c>
      <c r="L108" s="69">
        <v>22</v>
      </c>
    </row>
    <row r="109" spans="1:12">
      <c r="A109" s="68">
        <v>6</v>
      </c>
      <c r="B109" s="63" t="s">
        <v>1143</v>
      </c>
      <c r="C109" s="68">
        <v>15</v>
      </c>
      <c r="D109" s="68">
        <v>0</v>
      </c>
      <c r="E109" s="68">
        <v>0</v>
      </c>
      <c r="F109" s="68">
        <v>15</v>
      </c>
      <c r="G109" s="68">
        <v>195</v>
      </c>
      <c r="H109" s="63" t="s">
        <v>323</v>
      </c>
      <c r="I109" s="69">
        <v>587</v>
      </c>
      <c r="J109" s="68">
        <v>0</v>
      </c>
      <c r="K109" s="63" t="s">
        <v>323</v>
      </c>
      <c r="L109" s="69">
        <v>30</v>
      </c>
    </row>
    <row r="111" spans="1:12">
      <c r="A111" s="65" t="s">
        <v>1152</v>
      </c>
    </row>
    <row r="112" spans="1:12">
      <c r="C112" s="66" t="s">
        <v>316</v>
      </c>
      <c r="D112" s="66" t="s">
        <v>317</v>
      </c>
      <c r="E112" s="66" t="s">
        <v>318</v>
      </c>
      <c r="F112" s="66" t="s">
        <v>319</v>
      </c>
      <c r="H112" s="67" t="s">
        <v>320</v>
      </c>
      <c r="K112" s="67" t="s">
        <v>321</v>
      </c>
    </row>
    <row r="113" spans="1:12">
      <c r="A113" s="68">
        <v>1</v>
      </c>
      <c r="B113" s="63" t="s">
        <v>379</v>
      </c>
      <c r="C113" s="68">
        <v>15</v>
      </c>
      <c r="D113" s="68">
        <v>14</v>
      </c>
      <c r="E113" s="68">
        <v>0</v>
      </c>
      <c r="F113" s="68">
        <v>1</v>
      </c>
      <c r="G113" s="68">
        <v>434</v>
      </c>
      <c r="H113" s="63" t="s">
        <v>323</v>
      </c>
      <c r="I113" s="69">
        <v>297</v>
      </c>
      <c r="J113" s="68">
        <v>28</v>
      </c>
      <c r="K113" s="63" t="s">
        <v>323</v>
      </c>
      <c r="L113" s="69">
        <v>2</v>
      </c>
    </row>
    <row r="114" spans="1:12">
      <c r="A114" s="68">
        <v>2</v>
      </c>
      <c r="B114" s="63" t="s">
        <v>1114</v>
      </c>
      <c r="C114" s="68">
        <v>15</v>
      </c>
      <c r="D114" s="68">
        <v>10</v>
      </c>
      <c r="E114" s="68">
        <v>0</v>
      </c>
      <c r="F114" s="68">
        <v>5</v>
      </c>
      <c r="G114" s="68">
        <v>398</v>
      </c>
      <c r="H114" s="63" t="s">
        <v>323</v>
      </c>
      <c r="I114" s="69">
        <v>341</v>
      </c>
      <c r="J114" s="68">
        <v>20</v>
      </c>
      <c r="K114" s="63" t="s">
        <v>323</v>
      </c>
      <c r="L114" s="69">
        <v>10</v>
      </c>
    </row>
    <row r="115" spans="1:12">
      <c r="A115" s="68">
        <v>3</v>
      </c>
      <c r="B115" s="63" t="s">
        <v>1123</v>
      </c>
      <c r="C115" s="68">
        <v>15</v>
      </c>
      <c r="D115" s="68">
        <v>7</v>
      </c>
      <c r="E115" s="68">
        <v>1</v>
      </c>
      <c r="F115" s="68">
        <v>7</v>
      </c>
      <c r="G115" s="68">
        <v>376</v>
      </c>
      <c r="H115" s="63" t="s">
        <v>323</v>
      </c>
      <c r="I115" s="69">
        <v>395</v>
      </c>
      <c r="J115" s="68">
        <v>15</v>
      </c>
      <c r="K115" s="63" t="s">
        <v>323</v>
      </c>
      <c r="L115" s="69">
        <v>15</v>
      </c>
    </row>
    <row r="116" spans="1:12">
      <c r="A116" s="68">
        <v>4</v>
      </c>
      <c r="B116" s="63" t="s">
        <v>1121</v>
      </c>
      <c r="C116" s="68">
        <v>15</v>
      </c>
      <c r="D116" s="68">
        <v>5</v>
      </c>
      <c r="E116" s="68">
        <v>1</v>
      </c>
      <c r="F116" s="68">
        <v>9</v>
      </c>
      <c r="G116" s="68">
        <v>393</v>
      </c>
      <c r="H116" s="63" t="s">
        <v>323</v>
      </c>
      <c r="I116" s="69">
        <v>430</v>
      </c>
      <c r="J116" s="68">
        <v>11</v>
      </c>
      <c r="K116" s="63" t="s">
        <v>323</v>
      </c>
      <c r="L116" s="69">
        <v>19</v>
      </c>
    </row>
    <row r="117" spans="1:12">
      <c r="A117" s="68">
        <v>5</v>
      </c>
      <c r="B117" s="63" t="s">
        <v>376</v>
      </c>
      <c r="C117" s="68">
        <v>15</v>
      </c>
      <c r="D117" s="68">
        <v>5</v>
      </c>
      <c r="E117" s="68">
        <v>1</v>
      </c>
      <c r="F117" s="68">
        <v>9</v>
      </c>
      <c r="G117" s="68">
        <v>390</v>
      </c>
      <c r="H117" s="63" t="s">
        <v>323</v>
      </c>
      <c r="I117" s="69">
        <v>421</v>
      </c>
      <c r="J117" s="68">
        <v>11</v>
      </c>
      <c r="K117" s="63" t="s">
        <v>323</v>
      </c>
      <c r="L117" s="69">
        <v>19</v>
      </c>
    </row>
    <row r="118" spans="1:12">
      <c r="A118" s="68">
        <v>6</v>
      </c>
      <c r="B118" s="63" t="s">
        <v>1119</v>
      </c>
      <c r="C118" s="68">
        <v>15</v>
      </c>
      <c r="D118" s="68">
        <v>2</v>
      </c>
      <c r="E118" s="68">
        <v>1</v>
      </c>
      <c r="F118" s="68">
        <v>12</v>
      </c>
      <c r="G118" s="68">
        <v>320</v>
      </c>
      <c r="H118" s="63" t="s">
        <v>323</v>
      </c>
      <c r="I118" s="69">
        <v>427</v>
      </c>
      <c r="J118" s="68">
        <v>5</v>
      </c>
      <c r="K118" s="63" t="s">
        <v>323</v>
      </c>
      <c r="L118" s="69">
        <v>25</v>
      </c>
    </row>
    <row r="120" spans="1:12">
      <c r="A120" s="65" t="s">
        <v>619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378</v>
      </c>
      <c r="C122" s="68">
        <v>10</v>
      </c>
      <c r="D122" s="68">
        <v>8</v>
      </c>
      <c r="E122" s="68">
        <v>0</v>
      </c>
      <c r="F122" s="68">
        <v>2</v>
      </c>
      <c r="G122" s="68">
        <v>361</v>
      </c>
      <c r="H122" s="63" t="s">
        <v>323</v>
      </c>
      <c r="I122" s="69">
        <v>245</v>
      </c>
      <c r="J122" s="68">
        <v>16</v>
      </c>
      <c r="K122" s="63" t="s">
        <v>323</v>
      </c>
      <c r="L122" s="69">
        <v>4</v>
      </c>
    </row>
    <row r="123" spans="1:12">
      <c r="A123" s="68">
        <v>2</v>
      </c>
      <c r="B123" s="63" t="s">
        <v>432</v>
      </c>
      <c r="C123" s="68">
        <v>10</v>
      </c>
      <c r="D123" s="68">
        <v>8</v>
      </c>
      <c r="E123" s="68">
        <v>0</v>
      </c>
      <c r="F123" s="68">
        <v>2</v>
      </c>
      <c r="G123" s="68">
        <v>299</v>
      </c>
      <c r="H123" s="63" t="s">
        <v>323</v>
      </c>
      <c r="I123" s="69">
        <v>251</v>
      </c>
      <c r="J123" s="68">
        <v>16</v>
      </c>
      <c r="K123" s="63" t="s">
        <v>323</v>
      </c>
      <c r="L123" s="69">
        <v>4</v>
      </c>
    </row>
    <row r="124" spans="1:12">
      <c r="A124" s="68">
        <v>3</v>
      </c>
      <c r="B124" s="63" t="s">
        <v>471</v>
      </c>
      <c r="C124" s="68">
        <v>10</v>
      </c>
      <c r="D124" s="68">
        <v>7</v>
      </c>
      <c r="E124" s="68">
        <v>0</v>
      </c>
      <c r="F124" s="68">
        <v>3</v>
      </c>
      <c r="G124" s="68">
        <v>333</v>
      </c>
      <c r="H124" s="63" t="s">
        <v>323</v>
      </c>
      <c r="I124" s="69">
        <v>250</v>
      </c>
      <c r="J124" s="68">
        <v>14</v>
      </c>
      <c r="K124" s="63" t="s">
        <v>323</v>
      </c>
      <c r="L124" s="69">
        <v>6</v>
      </c>
    </row>
    <row r="125" spans="1:12">
      <c r="A125" s="68">
        <v>4</v>
      </c>
      <c r="B125" s="63" t="s">
        <v>1116</v>
      </c>
      <c r="C125" s="68">
        <v>10</v>
      </c>
      <c r="D125" s="68">
        <v>4</v>
      </c>
      <c r="E125" s="68">
        <v>0</v>
      </c>
      <c r="F125" s="68">
        <v>6</v>
      </c>
      <c r="G125" s="68">
        <v>237</v>
      </c>
      <c r="H125" s="63" t="s">
        <v>323</v>
      </c>
      <c r="I125" s="69">
        <v>291</v>
      </c>
      <c r="J125" s="68">
        <v>8</v>
      </c>
      <c r="K125" s="63" t="s">
        <v>323</v>
      </c>
      <c r="L125" s="69">
        <v>12</v>
      </c>
    </row>
    <row r="126" spans="1:12">
      <c r="A126" s="68">
        <v>5</v>
      </c>
      <c r="B126" s="63" t="s">
        <v>1114</v>
      </c>
      <c r="C126" s="68">
        <v>10</v>
      </c>
      <c r="D126" s="68">
        <v>3</v>
      </c>
      <c r="E126" s="68">
        <v>0</v>
      </c>
      <c r="F126" s="68">
        <v>7</v>
      </c>
      <c r="G126" s="68">
        <v>249</v>
      </c>
      <c r="H126" s="63" t="s">
        <v>323</v>
      </c>
      <c r="I126" s="69">
        <v>290</v>
      </c>
      <c r="J126" s="68">
        <v>6</v>
      </c>
      <c r="K126" s="63" t="s">
        <v>323</v>
      </c>
      <c r="L126" s="69">
        <v>14</v>
      </c>
    </row>
    <row r="127" spans="1:12">
      <c r="A127" s="68">
        <v>6</v>
      </c>
      <c r="B127" s="63" t="s">
        <v>376</v>
      </c>
      <c r="C127" s="68">
        <v>10</v>
      </c>
      <c r="D127" s="68">
        <v>0</v>
      </c>
      <c r="E127" s="68">
        <v>0</v>
      </c>
      <c r="F127" s="68">
        <v>10</v>
      </c>
      <c r="G127" s="68">
        <v>216</v>
      </c>
      <c r="H127" s="63" t="s">
        <v>323</v>
      </c>
      <c r="I127" s="69">
        <v>368</v>
      </c>
      <c r="J127" s="68">
        <v>0</v>
      </c>
      <c r="K127" s="63" t="s">
        <v>323</v>
      </c>
      <c r="L127" s="69">
        <v>20</v>
      </c>
    </row>
    <row r="129" spans="1:12">
      <c r="A129" s="65" t="s">
        <v>620</v>
      </c>
    </row>
    <row r="130" spans="1:12">
      <c r="C130" s="66" t="s">
        <v>316</v>
      </c>
      <c r="D130" s="66" t="s">
        <v>317</v>
      </c>
      <c r="E130" s="66" t="s">
        <v>318</v>
      </c>
      <c r="F130" s="66" t="s">
        <v>319</v>
      </c>
      <c r="H130" s="67" t="s">
        <v>320</v>
      </c>
      <c r="K130" s="67" t="s">
        <v>321</v>
      </c>
    </row>
    <row r="131" spans="1:12">
      <c r="A131" s="68">
        <v>1</v>
      </c>
      <c r="B131" s="63" t="s">
        <v>375</v>
      </c>
      <c r="C131" s="68">
        <v>10</v>
      </c>
      <c r="D131" s="68">
        <v>9</v>
      </c>
      <c r="E131" s="68">
        <v>1</v>
      </c>
      <c r="F131" s="68">
        <v>0</v>
      </c>
      <c r="G131" s="68">
        <v>295</v>
      </c>
      <c r="H131" s="63" t="s">
        <v>323</v>
      </c>
      <c r="I131" s="69">
        <v>154</v>
      </c>
      <c r="J131" s="68">
        <v>19</v>
      </c>
      <c r="K131" s="63" t="s">
        <v>323</v>
      </c>
      <c r="L131" s="69">
        <v>1</v>
      </c>
    </row>
    <row r="132" spans="1:12">
      <c r="A132" s="68">
        <v>2</v>
      </c>
      <c r="B132" s="63" t="s">
        <v>380</v>
      </c>
      <c r="C132" s="68">
        <v>10</v>
      </c>
      <c r="D132" s="68">
        <v>8</v>
      </c>
      <c r="E132" s="68">
        <v>1</v>
      </c>
      <c r="F132" s="68">
        <v>1</v>
      </c>
      <c r="G132" s="68">
        <v>319</v>
      </c>
      <c r="H132" s="63" t="s">
        <v>323</v>
      </c>
      <c r="I132" s="69">
        <v>224</v>
      </c>
      <c r="J132" s="68">
        <v>17</v>
      </c>
      <c r="K132" s="63" t="s">
        <v>323</v>
      </c>
      <c r="L132" s="69">
        <v>3</v>
      </c>
    </row>
    <row r="133" spans="1:12">
      <c r="A133" s="68">
        <v>3</v>
      </c>
      <c r="B133" s="63" t="s">
        <v>435</v>
      </c>
      <c r="C133" s="68">
        <v>10</v>
      </c>
      <c r="D133" s="68">
        <v>6</v>
      </c>
      <c r="E133" s="68">
        <v>0</v>
      </c>
      <c r="F133" s="68">
        <v>4</v>
      </c>
      <c r="G133" s="68">
        <v>265</v>
      </c>
      <c r="H133" s="63" t="s">
        <v>323</v>
      </c>
      <c r="I133" s="69">
        <v>245</v>
      </c>
      <c r="J133" s="68">
        <v>12</v>
      </c>
      <c r="K133" s="63" t="s">
        <v>323</v>
      </c>
      <c r="L133" s="69">
        <v>8</v>
      </c>
    </row>
    <row r="134" spans="1:12">
      <c r="A134" s="68">
        <v>4</v>
      </c>
      <c r="B134" s="63" t="s">
        <v>436</v>
      </c>
      <c r="C134" s="68">
        <v>10</v>
      </c>
      <c r="D134" s="68">
        <v>4</v>
      </c>
      <c r="E134" s="68">
        <v>0</v>
      </c>
      <c r="F134" s="68">
        <v>6</v>
      </c>
      <c r="G134" s="68">
        <v>295</v>
      </c>
      <c r="H134" s="63" t="s">
        <v>323</v>
      </c>
      <c r="I134" s="69">
        <v>255</v>
      </c>
      <c r="J134" s="68">
        <v>8</v>
      </c>
      <c r="K134" s="63" t="s">
        <v>323</v>
      </c>
      <c r="L134" s="69">
        <v>12</v>
      </c>
    </row>
    <row r="135" spans="1:12">
      <c r="A135" s="68">
        <v>5</v>
      </c>
      <c r="B135" s="63" t="s">
        <v>489</v>
      </c>
      <c r="C135" s="68">
        <v>10</v>
      </c>
      <c r="D135" s="68">
        <v>2</v>
      </c>
      <c r="E135" s="68">
        <v>0</v>
      </c>
      <c r="F135" s="68">
        <v>8</v>
      </c>
      <c r="G135" s="68">
        <v>190</v>
      </c>
      <c r="H135" s="63" t="s">
        <v>323</v>
      </c>
      <c r="I135" s="69">
        <v>312</v>
      </c>
      <c r="J135" s="68">
        <v>4</v>
      </c>
      <c r="K135" s="63" t="s">
        <v>323</v>
      </c>
      <c r="L135" s="69">
        <v>16</v>
      </c>
    </row>
    <row r="136" spans="1:12">
      <c r="A136" s="68">
        <v>6</v>
      </c>
      <c r="B136" s="63" t="s">
        <v>1112</v>
      </c>
      <c r="C136" s="68">
        <v>10</v>
      </c>
      <c r="D136" s="68">
        <v>0</v>
      </c>
      <c r="E136" s="68">
        <v>0</v>
      </c>
      <c r="F136" s="68">
        <v>10</v>
      </c>
      <c r="G136" s="68">
        <v>172</v>
      </c>
      <c r="H136" s="63" t="s">
        <v>323</v>
      </c>
      <c r="I136" s="69">
        <v>346</v>
      </c>
      <c r="J136" s="68">
        <v>0</v>
      </c>
      <c r="K136" s="63" t="s">
        <v>323</v>
      </c>
      <c r="L136" s="69">
        <v>20</v>
      </c>
    </row>
    <row r="138" spans="1:12">
      <c r="A138" s="65" t="s">
        <v>800</v>
      </c>
    </row>
    <row r="139" spans="1:12">
      <c r="C139" s="66" t="s">
        <v>316</v>
      </c>
      <c r="D139" s="66" t="s">
        <v>317</v>
      </c>
      <c r="E139" s="66" t="s">
        <v>318</v>
      </c>
      <c r="F139" s="66" t="s">
        <v>319</v>
      </c>
      <c r="H139" s="67" t="s">
        <v>320</v>
      </c>
      <c r="K139" s="67" t="s">
        <v>321</v>
      </c>
    </row>
    <row r="140" spans="1:12">
      <c r="A140" s="68">
        <v>1</v>
      </c>
      <c r="B140" s="63" t="s">
        <v>379</v>
      </c>
      <c r="C140" s="68">
        <v>10</v>
      </c>
      <c r="D140" s="68">
        <v>10</v>
      </c>
      <c r="E140" s="68">
        <v>0</v>
      </c>
      <c r="F140" s="68">
        <v>0</v>
      </c>
      <c r="G140" s="68">
        <v>312</v>
      </c>
      <c r="H140" s="63" t="s">
        <v>323</v>
      </c>
      <c r="I140" s="69">
        <v>141</v>
      </c>
      <c r="J140" s="68">
        <v>20</v>
      </c>
      <c r="K140" s="63" t="s">
        <v>323</v>
      </c>
      <c r="L140" s="69">
        <v>0</v>
      </c>
    </row>
    <row r="141" spans="1:12">
      <c r="A141" s="68">
        <v>2</v>
      </c>
      <c r="B141" s="63" t="s">
        <v>1136</v>
      </c>
      <c r="C141" s="68">
        <v>10</v>
      </c>
      <c r="D141" s="68">
        <v>7</v>
      </c>
      <c r="E141" s="68">
        <v>1</v>
      </c>
      <c r="F141" s="68">
        <v>2</v>
      </c>
      <c r="G141" s="68">
        <v>209</v>
      </c>
      <c r="H141" s="63" t="s">
        <v>323</v>
      </c>
      <c r="I141" s="69">
        <v>198</v>
      </c>
      <c r="J141" s="68">
        <v>15</v>
      </c>
      <c r="K141" s="63" t="s">
        <v>323</v>
      </c>
      <c r="L141" s="69">
        <v>5</v>
      </c>
    </row>
    <row r="142" spans="1:12">
      <c r="A142" s="68">
        <v>3</v>
      </c>
      <c r="B142" s="63" t="s">
        <v>1124</v>
      </c>
      <c r="C142" s="68">
        <v>10</v>
      </c>
      <c r="D142" s="68">
        <v>5</v>
      </c>
      <c r="E142" s="68">
        <v>0</v>
      </c>
      <c r="F142" s="68">
        <v>5</v>
      </c>
      <c r="G142" s="68">
        <v>198</v>
      </c>
      <c r="H142" s="63" t="s">
        <v>323</v>
      </c>
      <c r="I142" s="69">
        <v>204</v>
      </c>
      <c r="J142" s="68">
        <v>10</v>
      </c>
      <c r="K142" s="63" t="s">
        <v>323</v>
      </c>
      <c r="L142" s="69">
        <v>10</v>
      </c>
    </row>
    <row r="143" spans="1:12">
      <c r="A143" s="68">
        <v>4</v>
      </c>
      <c r="B143" s="63" t="s">
        <v>1118</v>
      </c>
      <c r="C143" s="68">
        <v>10</v>
      </c>
      <c r="D143" s="68">
        <v>4</v>
      </c>
      <c r="E143" s="68">
        <v>0</v>
      </c>
      <c r="F143" s="68">
        <v>6</v>
      </c>
      <c r="G143" s="68">
        <v>161</v>
      </c>
      <c r="H143" s="63" t="s">
        <v>323</v>
      </c>
      <c r="I143" s="69">
        <v>193</v>
      </c>
      <c r="J143" s="68">
        <v>8</v>
      </c>
      <c r="K143" s="63" t="s">
        <v>323</v>
      </c>
      <c r="L143" s="69">
        <v>12</v>
      </c>
    </row>
    <row r="144" spans="1:12">
      <c r="A144" s="68">
        <v>5</v>
      </c>
      <c r="B144" s="63" t="s">
        <v>1123</v>
      </c>
      <c r="C144" s="68">
        <v>10</v>
      </c>
      <c r="D144" s="68">
        <v>3</v>
      </c>
      <c r="E144" s="68">
        <v>1</v>
      </c>
      <c r="F144" s="68">
        <v>6</v>
      </c>
      <c r="G144" s="68">
        <v>189</v>
      </c>
      <c r="H144" s="63" t="s">
        <v>323</v>
      </c>
      <c r="I144" s="69">
        <v>232</v>
      </c>
      <c r="J144" s="68">
        <v>7</v>
      </c>
      <c r="K144" s="63" t="s">
        <v>323</v>
      </c>
      <c r="L144" s="69">
        <v>13</v>
      </c>
    </row>
    <row r="145" spans="1:12">
      <c r="A145" s="68">
        <v>6</v>
      </c>
      <c r="B145" s="63" t="s">
        <v>354</v>
      </c>
      <c r="C145" s="68">
        <v>10</v>
      </c>
      <c r="D145" s="68">
        <v>0</v>
      </c>
      <c r="E145" s="68">
        <v>0</v>
      </c>
      <c r="F145" s="68">
        <v>10</v>
      </c>
      <c r="G145" s="68">
        <v>149</v>
      </c>
      <c r="H145" s="63" t="s">
        <v>323</v>
      </c>
      <c r="I145" s="69">
        <v>250</v>
      </c>
      <c r="J145" s="68">
        <v>0</v>
      </c>
      <c r="K145" s="63" t="s">
        <v>323</v>
      </c>
      <c r="L145" s="69">
        <v>20</v>
      </c>
    </row>
    <row r="147" spans="1:12">
      <c r="A147" s="65" t="s">
        <v>801</v>
      </c>
    </row>
    <row r="148" spans="1:12">
      <c r="C148" s="66" t="s">
        <v>316</v>
      </c>
      <c r="D148" s="66" t="s">
        <v>317</v>
      </c>
      <c r="E148" s="66" t="s">
        <v>318</v>
      </c>
      <c r="F148" s="66" t="s">
        <v>319</v>
      </c>
      <c r="H148" s="67" t="s">
        <v>320</v>
      </c>
      <c r="K148" s="67" t="s">
        <v>321</v>
      </c>
    </row>
    <row r="149" spans="1:12">
      <c r="A149" s="68">
        <v>1</v>
      </c>
      <c r="B149" s="63" t="s">
        <v>1129</v>
      </c>
      <c r="C149" s="68">
        <v>12</v>
      </c>
      <c r="D149" s="68">
        <v>10</v>
      </c>
      <c r="E149" s="68">
        <v>1</v>
      </c>
      <c r="F149" s="68">
        <v>1</v>
      </c>
      <c r="G149" s="68">
        <v>313</v>
      </c>
      <c r="H149" s="63" t="s">
        <v>323</v>
      </c>
      <c r="I149" s="69">
        <v>167</v>
      </c>
      <c r="J149" s="68">
        <v>21</v>
      </c>
      <c r="K149" s="63" t="s">
        <v>323</v>
      </c>
      <c r="L149" s="69">
        <v>3</v>
      </c>
    </row>
    <row r="150" spans="1:12">
      <c r="A150" s="68">
        <v>2</v>
      </c>
      <c r="B150" s="63" t="s">
        <v>1149</v>
      </c>
      <c r="C150" s="68">
        <v>12</v>
      </c>
      <c r="D150" s="68">
        <v>10</v>
      </c>
      <c r="E150" s="68">
        <v>1</v>
      </c>
      <c r="F150" s="68">
        <v>1</v>
      </c>
      <c r="G150" s="68">
        <v>336</v>
      </c>
      <c r="H150" s="63" t="s">
        <v>323</v>
      </c>
      <c r="I150" s="69">
        <v>149</v>
      </c>
      <c r="J150" s="68">
        <v>21</v>
      </c>
      <c r="K150" s="63" t="s">
        <v>323</v>
      </c>
      <c r="L150" s="69">
        <v>3</v>
      </c>
    </row>
    <row r="151" spans="1:12">
      <c r="A151" s="68">
        <v>3</v>
      </c>
      <c r="B151" s="63" t="s">
        <v>1143</v>
      </c>
      <c r="C151" s="68">
        <v>12</v>
      </c>
      <c r="D151" s="68">
        <v>8</v>
      </c>
      <c r="E151" s="68">
        <v>0</v>
      </c>
      <c r="F151" s="68">
        <v>4</v>
      </c>
      <c r="G151" s="68">
        <v>297</v>
      </c>
      <c r="H151" s="63" t="s">
        <v>323</v>
      </c>
      <c r="I151" s="69">
        <v>185</v>
      </c>
      <c r="J151" s="68">
        <v>16</v>
      </c>
      <c r="K151" s="63" t="s">
        <v>323</v>
      </c>
      <c r="L151" s="69">
        <v>8</v>
      </c>
    </row>
    <row r="152" spans="1:12">
      <c r="A152" s="68">
        <v>4</v>
      </c>
      <c r="B152" s="63" t="s">
        <v>1121</v>
      </c>
      <c r="C152" s="68">
        <v>12</v>
      </c>
      <c r="D152" s="68">
        <v>6</v>
      </c>
      <c r="E152" s="68">
        <v>0</v>
      </c>
      <c r="F152" s="68">
        <v>6</v>
      </c>
      <c r="G152" s="68">
        <v>252</v>
      </c>
      <c r="H152" s="63" t="s">
        <v>323</v>
      </c>
      <c r="I152" s="69">
        <v>256</v>
      </c>
      <c r="J152" s="68">
        <v>12</v>
      </c>
      <c r="K152" s="63" t="s">
        <v>323</v>
      </c>
      <c r="L152" s="69">
        <v>12</v>
      </c>
    </row>
    <row r="153" spans="1:12">
      <c r="A153" s="68">
        <v>5</v>
      </c>
      <c r="B153" s="63" t="s">
        <v>1128</v>
      </c>
      <c r="C153" s="68">
        <v>12</v>
      </c>
      <c r="D153" s="68">
        <v>5</v>
      </c>
      <c r="E153" s="68">
        <v>0</v>
      </c>
      <c r="F153" s="68">
        <v>7</v>
      </c>
      <c r="G153" s="68">
        <v>248</v>
      </c>
      <c r="H153" s="63" t="s">
        <v>323</v>
      </c>
      <c r="I153" s="69">
        <v>195</v>
      </c>
      <c r="J153" s="68">
        <v>10</v>
      </c>
      <c r="K153" s="63" t="s">
        <v>323</v>
      </c>
      <c r="L153" s="69">
        <v>14</v>
      </c>
    </row>
    <row r="154" spans="1:12">
      <c r="A154" s="68">
        <v>6</v>
      </c>
      <c r="B154" s="63" t="s">
        <v>1153</v>
      </c>
      <c r="C154" s="68">
        <v>12</v>
      </c>
      <c r="D154" s="68">
        <v>2</v>
      </c>
      <c r="E154" s="68">
        <v>0</v>
      </c>
      <c r="F154" s="68">
        <v>10</v>
      </c>
      <c r="G154" s="68">
        <v>103</v>
      </c>
      <c r="H154" s="63" t="s">
        <v>323</v>
      </c>
      <c r="I154" s="69">
        <v>277</v>
      </c>
      <c r="J154" s="68">
        <v>4</v>
      </c>
      <c r="K154" s="63" t="s">
        <v>323</v>
      </c>
      <c r="L154" s="69">
        <v>20</v>
      </c>
    </row>
    <row r="155" spans="1:12">
      <c r="A155" s="68">
        <v>7</v>
      </c>
      <c r="B155" s="63" t="s">
        <v>437</v>
      </c>
      <c r="C155" s="68">
        <v>12</v>
      </c>
      <c r="D155" s="68">
        <v>0</v>
      </c>
      <c r="E155" s="68">
        <v>0</v>
      </c>
      <c r="F155" s="68">
        <v>12</v>
      </c>
      <c r="G155" s="68">
        <v>86</v>
      </c>
      <c r="H155" s="63" t="s">
        <v>323</v>
      </c>
      <c r="I155" s="69">
        <v>406</v>
      </c>
      <c r="J155" s="68">
        <v>0</v>
      </c>
      <c r="K155" s="63" t="s">
        <v>323</v>
      </c>
      <c r="L155" s="69">
        <v>24</v>
      </c>
    </row>
    <row r="157" spans="1:12">
      <c r="A157" s="65" t="s">
        <v>808</v>
      </c>
    </row>
    <row r="158" spans="1:12">
      <c r="C158" s="66" t="s">
        <v>316</v>
      </c>
      <c r="D158" s="66" t="s">
        <v>317</v>
      </c>
      <c r="E158" s="66" t="s">
        <v>318</v>
      </c>
      <c r="F158" s="66" t="s">
        <v>319</v>
      </c>
      <c r="H158" s="67" t="s">
        <v>320</v>
      </c>
      <c r="K158" s="67" t="s">
        <v>321</v>
      </c>
    </row>
    <row r="160" spans="1:12">
      <c r="A160" s="65" t="s">
        <v>809</v>
      </c>
    </row>
    <row r="161" spans="1:11">
      <c r="C161" s="66" t="s">
        <v>316</v>
      </c>
      <c r="D161" s="66" t="s">
        <v>317</v>
      </c>
      <c r="E161" s="66" t="s">
        <v>318</v>
      </c>
      <c r="F161" s="66" t="s">
        <v>319</v>
      </c>
      <c r="H161" s="67" t="s">
        <v>320</v>
      </c>
      <c r="K161" s="67" t="s">
        <v>321</v>
      </c>
    </row>
    <row r="163" spans="1:11">
      <c r="A163" s="65" t="s">
        <v>1154</v>
      </c>
    </row>
    <row r="164" spans="1:11">
      <c r="C164" s="66" t="s">
        <v>316</v>
      </c>
      <c r="D164" s="66" t="s">
        <v>317</v>
      </c>
      <c r="E164" s="66" t="s">
        <v>318</v>
      </c>
      <c r="F164" s="66" t="s">
        <v>319</v>
      </c>
      <c r="H164" s="67" t="s">
        <v>320</v>
      </c>
      <c r="K164" s="67" t="s">
        <v>321</v>
      </c>
    </row>
    <row r="166" spans="1:11">
      <c r="A166" s="65" t="s">
        <v>1155</v>
      </c>
    </row>
    <row r="167" spans="1:11">
      <c r="C167" s="66" t="s">
        <v>316</v>
      </c>
      <c r="D167" s="66" t="s">
        <v>317</v>
      </c>
      <c r="E167" s="66" t="s">
        <v>318</v>
      </c>
      <c r="F167" s="66" t="s">
        <v>319</v>
      </c>
      <c r="H167" s="67" t="s">
        <v>320</v>
      </c>
      <c r="K167" s="67" t="s">
        <v>321</v>
      </c>
    </row>
    <row r="169" spans="1:11">
      <c r="A169" s="65" t="s">
        <v>1156</v>
      </c>
    </row>
    <row r="170" spans="1:11">
      <c r="C170" s="66" t="s">
        <v>316</v>
      </c>
      <c r="D170" s="66" t="s">
        <v>317</v>
      </c>
      <c r="E170" s="66" t="s">
        <v>318</v>
      </c>
      <c r="F170" s="66" t="s">
        <v>319</v>
      </c>
      <c r="H170" s="67" t="s">
        <v>320</v>
      </c>
      <c r="K170" s="67" t="s">
        <v>321</v>
      </c>
    </row>
    <row r="172" spans="1:11">
      <c r="A172" s="65" t="s">
        <v>1157</v>
      </c>
    </row>
    <row r="173" spans="1:11">
      <c r="C173" s="66" t="s">
        <v>316</v>
      </c>
      <c r="D173" s="66" t="s">
        <v>317</v>
      </c>
      <c r="E173" s="66" t="s">
        <v>318</v>
      </c>
      <c r="F173" s="66" t="s">
        <v>319</v>
      </c>
      <c r="H173" s="67" t="s">
        <v>320</v>
      </c>
      <c r="K173" s="67" t="s">
        <v>321</v>
      </c>
    </row>
    <row r="175" spans="1:11">
      <c r="A175" s="65" t="s">
        <v>1158</v>
      </c>
    </row>
    <row r="176" spans="1:11">
      <c r="C176" s="66" t="s">
        <v>316</v>
      </c>
      <c r="D176" s="66" t="s">
        <v>317</v>
      </c>
      <c r="E176" s="66" t="s">
        <v>318</v>
      </c>
      <c r="F176" s="66" t="s">
        <v>319</v>
      </c>
      <c r="H176" s="67" t="s">
        <v>320</v>
      </c>
      <c r="K176" s="67" t="s">
        <v>321</v>
      </c>
    </row>
    <row r="178" spans="1:11">
      <c r="A178" s="65" t="s">
        <v>1159</v>
      </c>
    </row>
    <row r="179" spans="1:11">
      <c r="C179" s="66" t="s">
        <v>316</v>
      </c>
      <c r="D179" s="66" t="s">
        <v>317</v>
      </c>
      <c r="E179" s="66" t="s">
        <v>318</v>
      </c>
      <c r="F179" s="66" t="s">
        <v>319</v>
      </c>
      <c r="H179" s="67" t="s">
        <v>320</v>
      </c>
      <c r="K179" s="67" t="s">
        <v>321</v>
      </c>
    </row>
    <row r="181" spans="1:11">
      <c r="A181" s="65" t="s">
        <v>928</v>
      </c>
    </row>
    <row r="182" spans="1:11">
      <c r="C182" s="66" t="s">
        <v>316</v>
      </c>
      <c r="D182" s="66" t="s">
        <v>317</v>
      </c>
      <c r="E182" s="66" t="s">
        <v>318</v>
      </c>
      <c r="F182" s="66" t="s">
        <v>319</v>
      </c>
      <c r="H182" s="67" t="s">
        <v>320</v>
      </c>
      <c r="K182" s="67" t="s">
        <v>321</v>
      </c>
    </row>
    <row r="184" spans="1:11">
      <c r="A184" s="65" t="s">
        <v>929</v>
      </c>
    </row>
    <row r="185" spans="1:11">
      <c r="C185" s="66" t="s">
        <v>316</v>
      </c>
      <c r="D185" s="66" t="s">
        <v>317</v>
      </c>
      <c r="E185" s="66" t="s">
        <v>318</v>
      </c>
      <c r="F185" s="66" t="s">
        <v>319</v>
      </c>
      <c r="H185" s="67" t="s">
        <v>320</v>
      </c>
      <c r="K185" s="67" t="s">
        <v>321</v>
      </c>
    </row>
    <row r="187" spans="1:11">
      <c r="A187" s="65" t="s">
        <v>930</v>
      </c>
    </row>
    <row r="188" spans="1:11">
      <c r="C188" s="66" t="s">
        <v>316</v>
      </c>
      <c r="D188" s="66" t="s">
        <v>317</v>
      </c>
      <c r="E188" s="66" t="s">
        <v>318</v>
      </c>
      <c r="F188" s="66" t="s">
        <v>319</v>
      </c>
      <c r="H188" s="67" t="s">
        <v>320</v>
      </c>
      <c r="K188" s="67" t="s">
        <v>321</v>
      </c>
    </row>
    <row r="190" spans="1:11">
      <c r="A190" s="65" t="s">
        <v>931</v>
      </c>
    </row>
    <row r="191" spans="1:11">
      <c r="C191" s="66" t="s">
        <v>316</v>
      </c>
      <c r="D191" s="66" t="s">
        <v>317</v>
      </c>
      <c r="E191" s="66" t="s">
        <v>318</v>
      </c>
      <c r="F191" s="66" t="s">
        <v>319</v>
      </c>
      <c r="H191" s="67" t="s">
        <v>320</v>
      </c>
      <c r="K191" s="67" t="s">
        <v>321</v>
      </c>
    </row>
    <row r="193" spans="1:12">
      <c r="A193" s="65" t="s">
        <v>932</v>
      </c>
    </row>
    <row r="194" spans="1:12">
      <c r="C194" s="66" t="s">
        <v>316</v>
      </c>
      <c r="D194" s="66" t="s">
        <v>317</v>
      </c>
      <c r="E194" s="66" t="s">
        <v>318</v>
      </c>
      <c r="F194" s="66" t="s">
        <v>319</v>
      </c>
      <c r="H194" s="67" t="s">
        <v>320</v>
      </c>
      <c r="K194" s="67" t="s">
        <v>321</v>
      </c>
    </row>
    <row r="196" spans="1:12">
      <c r="A196" s="65" t="s">
        <v>1160</v>
      </c>
    </row>
    <row r="197" spans="1:12">
      <c r="C197" s="66" t="s">
        <v>316</v>
      </c>
      <c r="D197" s="66" t="s">
        <v>317</v>
      </c>
      <c r="E197" s="66" t="s">
        <v>318</v>
      </c>
      <c r="F197" s="66" t="s">
        <v>319</v>
      </c>
      <c r="H197" s="67" t="s">
        <v>320</v>
      </c>
      <c r="K197" s="67" t="s">
        <v>321</v>
      </c>
    </row>
    <row r="199" spans="1:12">
      <c r="A199" s="65" t="s">
        <v>587</v>
      </c>
    </row>
    <row r="200" spans="1:12">
      <c r="C200" s="66" t="s">
        <v>316</v>
      </c>
      <c r="D200" s="66" t="s">
        <v>317</v>
      </c>
      <c r="E200" s="66" t="s">
        <v>318</v>
      </c>
      <c r="F200" s="66" t="s">
        <v>319</v>
      </c>
      <c r="H200" s="67" t="s">
        <v>320</v>
      </c>
      <c r="K200" s="67" t="s">
        <v>321</v>
      </c>
    </row>
    <row r="201" spans="1:12">
      <c r="A201" s="68">
        <v>1</v>
      </c>
      <c r="B201" s="63" t="s">
        <v>379</v>
      </c>
      <c r="C201" s="68">
        <v>16</v>
      </c>
      <c r="D201" s="68">
        <v>15</v>
      </c>
      <c r="E201" s="68">
        <v>0</v>
      </c>
      <c r="F201" s="68">
        <v>1</v>
      </c>
      <c r="G201" s="68">
        <v>501</v>
      </c>
      <c r="H201" s="63" t="s">
        <v>323</v>
      </c>
      <c r="I201" s="69">
        <v>374</v>
      </c>
      <c r="J201" s="68">
        <v>30</v>
      </c>
      <c r="K201" s="63" t="s">
        <v>323</v>
      </c>
      <c r="L201" s="69">
        <v>2</v>
      </c>
    </row>
    <row r="202" spans="1:12">
      <c r="A202" s="68">
        <v>2</v>
      </c>
      <c r="B202" s="63" t="s">
        <v>1114</v>
      </c>
      <c r="C202" s="68">
        <v>16</v>
      </c>
      <c r="D202" s="68">
        <v>11</v>
      </c>
      <c r="E202" s="68">
        <v>1</v>
      </c>
      <c r="F202" s="68">
        <v>4</v>
      </c>
      <c r="G202" s="68">
        <v>415</v>
      </c>
      <c r="H202" s="63" t="s">
        <v>323</v>
      </c>
      <c r="I202" s="69">
        <v>339</v>
      </c>
      <c r="J202" s="68">
        <v>23</v>
      </c>
      <c r="K202" s="63" t="s">
        <v>323</v>
      </c>
      <c r="L202" s="69">
        <v>9</v>
      </c>
    </row>
    <row r="203" spans="1:12">
      <c r="A203" s="68">
        <v>3</v>
      </c>
      <c r="B203" s="63" t="s">
        <v>1119</v>
      </c>
      <c r="C203" s="68">
        <v>16</v>
      </c>
      <c r="D203" s="68">
        <v>9</v>
      </c>
      <c r="E203" s="68">
        <v>2</v>
      </c>
      <c r="F203" s="68">
        <v>5</v>
      </c>
      <c r="G203" s="68">
        <v>441</v>
      </c>
      <c r="H203" s="63" t="s">
        <v>323</v>
      </c>
      <c r="I203" s="69">
        <v>399</v>
      </c>
      <c r="J203" s="68">
        <v>20</v>
      </c>
      <c r="K203" s="63" t="s">
        <v>323</v>
      </c>
      <c r="L203" s="69">
        <v>12</v>
      </c>
    </row>
    <row r="204" spans="1:12">
      <c r="A204" s="68">
        <v>4</v>
      </c>
      <c r="B204" s="63" t="s">
        <v>489</v>
      </c>
      <c r="C204" s="68">
        <v>16</v>
      </c>
      <c r="D204" s="68">
        <v>9</v>
      </c>
      <c r="E204" s="68">
        <v>0</v>
      </c>
      <c r="F204" s="68">
        <v>7</v>
      </c>
      <c r="G204" s="68">
        <v>401</v>
      </c>
      <c r="H204" s="63" t="s">
        <v>323</v>
      </c>
      <c r="I204" s="69">
        <v>396</v>
      </c>
      <c r="J204" s="68">
        <v>18</v>
      </c>
      <c r="K204" s="63" t="s">
        <v>323</v>
      </c>
      <c r="L204" s="69">
        <v>14</v>
      </c>
    </row>
    <row r="205" spans="1:12">
      <c r="A205" s="68">
        <v>5</v>
      </c>
      <c r="B205" s="63" t="s">
        <v>1118</v>
      </c>
      <c r="C205" s="68">
        <v>16</v>
      </c>
      <c r="D205" s="68">
        <v>8</v>
      </c>
      <c r="E205" s="68">
        <v>1</v>
      </c>
      <c r="F205" s="68">
        <v>7</v>
      </c>
      <c r="G205" s="68">
        <v>367</v>
      </c>
      <c r="H205" s="63" t="s">
        <v>323</v>
      </c>
      <c r="I205" s="69">
        <v>356</v>
      </c>
      <c r="J205" s="68">
        <v>17</v>
      </c>
      <c r="K205" s="63" t="s">
        <v>323</v>
      </c>
      <c r="L205" s="69">
        <v>15</v>
      </c>
    </row>
    <row r="206" spans="1:12">
      <c r="A206" s="68">
        <v>6</v>
      </c>
      <c r="B206" s="63" t="s">
        <v>1116</v>
      </c>
      <c r="C206" s="68">
        <v>16</v>
      </c>
      <c r="D206" s="68">
        <v>6</v>
      </c>
      <c r="E206" s="68">
        <v>3</v>
      </c>
      <c r="F206" s="68">
        <v>7</v>
      </c>
      <c r="G206" s="68">
        <v>420</v>
      </c>
      <c r="H206" s="63" t="s">
        <v>323</v>
      </c>
      <c r="I206" s="69">
        <v>449</v>
      </c>
      <c r="J206" s="68">
        <v>15</v>
      </c>
      <c r="K206" s="63" t="s">
        <v>323</v>
      </c>
      <c r="L206" s="69">
        <v>17</v>
      </c>
    </row>
    <row r="207" spans="1:12">
      <c r="A207" s="68">
        <v>7</v>
      </c>
      <c r="B207" s="63" t="s">
        <v>1111</v>
      </c>
      <c r="C207" s="68">
        <v>16</v>
      </c>
      <c r="D207" s="68">
        <v>5</v>
      </c>
      <c r="E207" s="68">
        <v>2</v>
      </c>
      <c r="F207" s="68">
        <v>9</v>
      </c>
      <c r="G207" s="68">
        <v>390</v>
      </c>
      <c r="H207" s="63" t="s">
        <v>323</v>
      </c>
      <c r="I207" s="69">
        <v>411</v>
      </c>
      <c r="J207" s="68">
        <v>12</v>
      </c>
      <c r="K207" s="63" t="s">
        <v>323</v>
      </c>
      <c r="L207" s="69">
        <v>20</v>
      </c>
    </row>
    <row r="208" spans="1:12">
      <c r="A208" s="68">
        <v>8</v>
      </c>
      <c r="B208" s="63" t="s">
        <v>1112</v>
      </c>
      <c r="C208" s="68">
        <v>16</v>
      </c>
      <c r="D208" s="68">
        <v>1</v>
      </c>
      <c r="E208" s="68">
        <v>3</v>
      </c>
      <c r="F208" s="68">
        <v>12</v>
      </c>
      <c r="G208" s="68">
        <v>392</v>
      </c>
      <c r="H208" s="63" t="s">
        <v>323</v>
      </c>
      <c r="I208" s="69">
        <v>480</v>
      </c>
      <c r="J208" s="68">
        <v>5</v>
      </c>
      <c r="K208" s="63" t="s">
        <v>323</v>
      </c>
      <c r="L208" s="69">
        <v>27</v>
      </c>
    </row>
    <row r="209" spans="1:12">
      <c r="A209" s="68">
        <v>9</v>
      </c>
      <c r="B209" s="63" t="s">
        <v>1123</v>
      </c>
      <c r="C209" s="68">
        <v>16</v>
      </c>
      <c r="D209" s="68">
        <v>2</v>
      </c>
      <c r="E209" s="68">
        <v>0</v>
      </c>
      <c r="F209" s="68">
        <v>14</v>
      </c>
      <c r="G209" s="68">
        <v>374</v>
      </c>
      <c r="H209" s="63" t="s">
        <v>323</v>
      </c>
      <c r="I209" s="69">
        <v>497</v>
      </c>
      <c r="J209" s="68">
        <v>4</v>
      </c>
      <c r="K209" s="63" t="s">
        <v>323</v>
      </c>
      <c r="L209" s="69">
        <v>28</v>
      </c>
    </row>
    <row r="211" spans="1:12">
      <c r="A211" s="65" t="s">
        <v>707</v>
      </c>
    </row>
    <row r="212" spans="1:12">
      <c r="C212" s="66" t="s">
        <v>316</v>
      </c>
      <c r="D212" s="66" t="s">
        <v>317</v>
      </c>
      <c r="E212" s="66" t="s">
        <v>318</v>
      </c>
      <c r="F212" s="66" t="s">
        <v>319</v>
      </c>
      <c r="H212" s="67" t="s">
        <v>320</v>
      </c>
      <c r="K212" s="67" t="s">
        <v>321</v>
      </c>
    </row>
    <row r="213" spans="1:12">
      <c r="A213" s="68">
        <v>1</v>
      </c>
      <c r="B213" s="63" t="s">
        <v>1161</v>
      </c>
      <c r="C213" s="68">
        <v>12</v>
      </c>
      <c r="D213" s="68">
        <v>8</v>
      </c>
      <c r="E213" s="68">
        <v>1</v>
      </c>
      <c r="F213" s="68">
        <v>3</v>
      </c>
      <c r="G213" s="68">
        <v>315</v>
      </c>
      <c r="H213" s="63" t="s">
        <v>323</v>
      </c>
      <c r="I213" s="69">
        <v>265</v>
      </c>
      <c r="J213" s="68">
        <v>17</v>
      </c>
      <c r="K213" s="63" t="s">
        <v>323</v>
      </c>
      <c r="L213" s="69">
        <v>7</v>
      </c>
    </row>
    <row r="214" spans="1:12">
      <c r="A214" s="68">
        <v>2</v>
      </c>
      <c r="B214" s="63" t="s">
        <v>354</v>
      </c>
      <c r="C214" s="68">
        <v>12</v>
      </c>
      <c r="D214" s="68">
        <v>7</v>
      </c>
      <c r="E214" s="68">
        <v>1</v>
      </c>
      <c r="F214" s="68">
        <v>4</v>
      </c>
      <c r="G214" s="68">
        <v>260</v>
      </c>
      <c r="H214" s="63" t="s">
        <v>323</v>
      </c>
      <c r="I214" s="69">
        <v>257</v>
      </c>
      <c r="J214" s="68">
        <v>15</v>
      </c>
      <c r="K214" s="63" t="s">
        <v>323</v>
      </c>
      <c r="L214" s="69">
        <v>9</v>
      </c>
    </row>
    <row r="215" spans="1:12">
      <c r="A215" s="68">
        <v>3</v>
      </c>
      <c r="B215" s="63" t="s">
        <v>1130</v>
      </c>
      <c r="C215" s="68">
        <v>12</v>
      </c>
      <c r="D215" s="68">
        <v>5</v>
      </c>
      <c r="E215" s="68">
        <v>1</v>
      </c>
      <c r="F215" s="68">
        <v>6</v>
      </c>
      <c r="G215" s="68">
        <v>319</v>
      </c>
      <c r="H215" s="63" t="s">
        <v>323</v>
      </c>
      <c r="I215" s="69">
        <v>306</v>
      </c>
      <c r="J215" s="68">
        <v>11</v>
      </c>
      <c r="K215" s="63" t="s">
        <v>323</v>
      </c>
      <c r="L215" s="69">
        <v>13</v>
      </c>
    </row>
    <row r="216" spans="1:12">
      <c r="A216" s="68">
        <v>4</v>
      </c>
      <c r="B216" s="63" t="s">
        <v>1121</v>
      </c>
      <c r="C216" s="68">
        <v>12</v>
      </c>
      <c r="D216" s="68">
        <v>4</v>
      </c>
      <c r="E216" s="68">
        <v>1</v>
      </c>
      <c r="F216" s="68">
        <v>7</v>
      </c>
      <c r="G216" s="68">
        <v>273</v>
      </c>
      <c r="H216" s="63" t="s">
        <v>323</v>
      </c>
      <c r="I216" s="69">
        <v>307</v>
      </c>
      <c r="J216" s="68">
        <v>9</v>
      </c>
      <c r="K216" s="63" t="s">
        <v>323</v>
      </c>
      <c r="L216" s="69">
        <v>15</v>
      </c>
    </row>
    <row r="217" spans="1:12">
      <c r="A217" s="68">
        <v>5</v>
      </c>
      <c r="B217" s="63" t="s">
        <v>1127</v>
      </c>
      <c r="C217" s="68">
        <v>12</v>
      </c>
      <c r="D217" s="68">
        <v>4</v>
      </c>
      <c r="E217" s="68">
        <v>0</v>
      </c>
      <c r="F217" s="68">
        <v>8</v>
      </c>
      <c r="G217" s="68">
        <v>271</v>
      </c>
      <c r="H217" s="63" t="s">
        <v>323</v>
      </c>
      <c r="I217" s="69">
        <v>303</v>
      </c>
      <c r="J217" s="68">
        <v>8</v>
      </c>
      <c r="K217" s="63" t="s">
        <v>323</v>
      </c>
      <c r="L217" s="69">
        <v>16</v>
      </c>
    </row>
    <row r="219" spans="1:12">
      <c r="A219" s="65" t="s">
        <v>708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1" spans="1:12">
      <c r="A221" s="68">
        <v>1</v>
      </c>
      <c r="B221" s="63" t="s">
        <v>1145</v>
      </c>
      <c r="C221" s="68">
        <v>12</v>
      </c>
      <c r="D221" s="68">
        <v>12</v>
      </c>
      <c r="E221" s="68">
        <v>0</v>
      </c>
      <c r="F221" s="68">
        <v>0</v>
      </c>
      <c r="G221" s="68">
        <v>313</v>
      </c>
      <c r="H221" s="63" t="s">
        <v>323</v>
      </c>
      <c r="I221" s="69">
        <v>221</v>
      </c>
      <c r="J221" s="68">
        <v>24</v>
      </c>
      <c r="K221" s="63" t="s">
        <v>323</v>
      </c>
      <c r="L221" s="69">
        <v>0</v>
      </c>
    </row>
    <row r="222" spans="1:12">
      <c r="A222" s="68">
        <v>2</v>
      </c>
      <c r="B222" s="63" t="s">
        <v>1137</v>
      </c>
      <c r="C222" s="68">
        <v>12</v>
      </c>
      <c r="D222" s="68">
        <v>7</v>
      </c>
      <c r="E222" s="68">
        <v>0</v>
      </c>
      <c r="F222" s="68">
        <v>5</v>
      </c>
      <c r="G222" s="68">
        <v>264</v>
      </c>
      <c r="H222" s="63" t="s">
        <v>323</v>
      </c>
      <c r="I222" s="69">
        <v>263</v>
      </c>
      <c r="J222" s="68">
        <v>14</v>
      </c>
      <c r="K222" s="63" t="s">
        <v>323</v>
      </c>
      <c r="L222" s="69">
        <v>10</v>
      </c>
    </row>
    <row r="223" spans="1:12">
      <c r="A223" s="68">
        <v>3</v>
      </c>
      <c r="B223" s="63" t="s">
        <v>1117</v>
      </c>
      <c r="C223" s="68">
        <v>12</v>
      </c>
      <c r="D223" s="68">
        <v>6</v>
      </c>
      <c r="E223" s="68">
        <v>0</v>
      </c>
      <c r="F223" s="68">
        <v>6</v>
      </c>
      <c r="G223" s="68">
        <v>253</v>
      </c>
      <c r="H223" s="63" t="s">
        <v>323</v>
      </c>
      <c r="I223" s="69">
        <v>241</v>
      </c>
      <c r="J223" s="68">
        <v>12</v>
      </c>
      <c r="K223" s="63" t="s">
        <v>323</v>
      </c>
      <c r="L223" s="69">
        <v>12</v>
      </c>
    </row>
    <row r="224" spans="1:12">
      <c r="A224" s="68">
        <v>4</v>
      </c>
      <c r="B224" s="63" t="s">
        <v>1146</v>
      </c>
      <c r="C224" s="68">
        <v>12</v>
      </c>
      <c r="D224" s="68">
        <v>3</v>
      </c>
      <c r="E224" s="68">
        <v>0</v>
      </c>
      <c r="F224" s="68">
        <v>9</v>
      </c>
      <c r="G224" s="68">
        <v>190</v>
      </c>
      <c r="H224" s="63" t="s">
        <v>323</v>
      </c>
      <c r="I224" s="69">
        <v>239</v>
      </c>
      <c r="J224" s="68">
        <v>6</v>
      </c>
      <c r="K224" s="63" t="s">
        <v>323</v>
      </c>
      <c r="L224" s="69">
        <v>18</v>
      </c>
    </row>
    <row r="225" spans="1:12">
      <c r="A225" s="68">
        <v>5</v>
      </c>
      <c r="B225" s="63" t="s">
        <v>1128</v>
      </c>
      <c r="C225" s="68">
        <v>12</v>
      </c>
      <c r="D225" s="68">
        <v>2</v>
      </c>
      <c r="E225" s="68">
        <v>0</v>
      </c>
      <c r="F225" s="68">
        <v>10</v>
      </c>
      <c r="G225" s="68">
        <v>188</v>
      </c>
      <c r="H225" s="63" t="s">
        <v>323</v>
      </c>
      <c r="I225" s="69">
        <v>244</v>
      </c>
      <c r="J225" s="68">
        <v>4</v>
      </c>
      <c r="K225" s="63" t="s">
        <v>323</v>
      </c>
      <c r="L225" s="69">
        <v>20</v>
      </c>
    </row>
    <row r="227" spans="1:12">
      <c r="A227" s="65" t="s">
        <v>1162</v>
      </c>
    </row>
    <row r="228" spans="1:12">
      <c r="C228" s="66" t="s">
        <v>316</v>
      </c>
      <c r="D228" s="66" t="s">
        <v>317</v>
      </c>
      <c r="E228" s="66" t="s">
        <v>318</v>
      </c>
      <c r="F228" s="66" t="s">
        <v>319</v>
      </c>
      <c r="H228" s="67" t="s">
        <v>320</v>
      </c>
      <c r="K228" s="67" t="s">
        <v>321</v>
      </c>
    </row>
    <row r="230" spans="1:12">
      <c r="A230" s="65" t="s">
        <v>1163</v>
      </c>
    </row>
    <row r="231" spans="1:12">
      <c r="C231" s="66" t="s">
        <v>316</v>
      </c>
      <c r="D231" s="66" t="s">
        <v>317</v>
      </c>
      <c r="E231" s="66" t="s">
        <v>318</v>
      </c>
      <c r="F231" s="66" t="s">
        <v>319</v>
      </c>
      <c r="H231" s="67" t="s">
        <v>320</v>
      </c>
      <c r="K231" s="67" t="s">
        <v>321</v>
      </c>
    </row>
    <row r="232" spans="1:12">
      <c r="A232" s="68">
        <v>1</v>
      </c>
      <c r="B232" s="63" t="s">
        <v>380</v>
      </c>
      <c r="C232" s="68">
        <v>8</v>
      </c>
      <c r="D232" s="68">
        <v>6</v>
      </c>
      <c r="E232" s="68">
        <v>1</v>
      </c>
      <c r="F232" s="68">
        <v>1</v>
      </c>
      <c r="G232" s="68">
        <v>257</v>
      </c>
      <c r="H232" s="63" t="s">
        <v>323</v>
      </c>
      <c r="I232" s="69">
        <v>232</v>
      </c>
      <c r="J232" s="68">
        <v>13</v>
      </c>
      <c r="K232" s="63" t="s">
        <v>323</v>
      </c>
      <c r="L232" s="69">
        <v>3</v>
      </c>
    </row>
    <row r="233" spans="1:12">
      <c r="A233" s="68">
        <v>2</v>
      </c>
      <c r="B233" s="63" t="s">
        <v>432</v>
      </c>
      <c r="C233" s="68">
        <v>8</v>
      </c>
      <c r="D233" s="68">
        <v>4</v>
      </c>
      <c r="E233" s="68">
        <v>1</v>
      </c>
      <c r="F233" s="68">
        <v>3</v>
      </c>
      <c r="G233" s="68">
        <v>210</v>
      </c>
      <c r="H233" s="63" t="s">
        <v>323</v>
      </c>
      <c r="I233" s="69">
        <v>196</v>
      </c>
      <c r="J233" s="68">
        <v>9</v>
      </c>
      <c r="K233" s="63" t="s">
        <v>323</v>
      </c>
      <c r="L233" s="69">
        <v>7</v>
      </c>
    </row>
    <row r="234" spans="1:12">
      <c r="A234" s="68">
        <v>3</v>
      </c>
      <c r="B234" s="63" t="s">
        <v>471</v>
      </c>
      <c r="C234" s="68">
        <v>8</v>
      </c>
      <c r="D234" s="68">
        <v>3</v>
      </c>
      <c r="E234" s="68">
        <v>1</v>
      </c>
      <c r="F234" s="68">
        <v>4</v>
      </c>
      <c r="G234" s="68">
        <v>231</v>
      </c>
      <c r="H234" s="63" t="s">
        <v>323</v>
      </c>
      <c r="I234" s="69">
        <v>239</v>
      </c>
      <c r="J234" s="68">
        <v>7</v>
      </c>
      <c r="K234" s="63" t="s">
        <v>323</v>
      </c>
      <c r="L234" s="69">
        <v>9</v>
      </c>
    </row>
    <row r="235" spans="1:12">
      <c r="A235" s="68">
        <v>4</v>
      </c>
      <c r="B235" s="63" t="s">
        <v>375</v>
      </c>
      <c r="C235" s="68">
        <v>8</v>
      </c>
      <c r="D235" s="68">
        <v>3</v>
      </c>
      <c r="E235" s="68">
        <v>0</v>
      </c>
      <c r="F235" s="68">
        <v>5</v>
      </c>
      <c r="G235" s="68">
        <v>222</v>
      </c>
      <c r="H235" s="63" t="s">
        <v>323</v>
      </c>
      <c r="I235" s="69">
        <v>244</v>
      </c>
      <c r="J235" s="68">
        <v>6</v>
      </c>
      <c r="K235" s="63" t="s">
        <v>323</v>
      </c>
      <c r="L235" s="69">
        <v>10</v>
      </c>
    </row>
    <row r="236" spans="1:12">
      <c r="A236" s="68">
        <v>5</v>
      </c>
      <c r="B236" s="63" t="s">
        <v>435</v>
      </c>
      <c r="C236" s="68">
        <v>8</v>
      </c>
      <c r="D236" s="68">
        <v>2</v>
      </c>
      <c r="E236" s="68">
        <v>1</v>
      </c>
      <c r="F236" s="68">
        <v>5</v>
      </c>
      <c r="G236" s="68">
        <v>241</v>
      </c>
      <c r="H236" s="63" t="s">
        <v>323</v>
      </c>
      <c r="I236" s="69">
        <v>250</v>
      </c>
      <c r="J236" s="68">
        <v>5</v>
      </c>
      <c r="K236" s="63" t="s">
        <v>323</v>
      </c>
      <c r="L236" s="69">
        <v>11</v>
      </c>
    </row>
    <row r="237" spans="1:12">
      <c r="A237" s="68">
        <v>6</v>
      </c>
      <c r="B237" s="63" t="s">
        <v>489</v>
      </c>
      <c r="C237" s="68">
        <v>0</v>
      </c>
      <c r="D237" s="68">
        <v>0</v>
      </c>
      <c r="E237" s="68">
        <v>0</v>
      </c>
      <c r="F237" s="68">
        <v>0</v>
      </c>
      <c r="G237" s="68">
        <v>0</v>
      </c>
      <c r="H237" s="63" t="s">
        <v>323</v>
      </c>
      <c r="I237" s="69">
        <v>0</v>
      </c>
      <c r="J237" s="68">
        <v>0</v>
      </c>
      <c r="K237" s="63" t="s">
        <v>323</v>
      </c>
      <c r="L237" s="69">
        <v>0</v>
      </c>
    </row>
    <row r="239" spans="1:12">
      <c r="A239" s="65" t="s">
        <v>1164</v>
      </c>
    </row>
    <row r="240" spans="1:12">
      <c r="C240" s="66" t="s">
        <v>316</v>
      </c>
      <c r="D240" s="66" t="s">
        <v>317</v>
      </c>
      <c r="E240" s="66" t="s">
        <v>318</v>
      </c>
      <c r="F240" s="66" t="s">
        <v>319</v>
      </c>
      <c r="H240" s="67" t="s">
        <v>320</v>
      </c>
      <c r="K240" s="67" t="s">
        <v>321</v>
      </c>
    </row>
    <row r="241" spans="1:12">
      <c r="A241" s="68">
        <v>1</v>
      </c>
      <c r="B241" s="63" t="s">
        <v>378</v>
      </c>
      <c r="C241" s="68">
        <v>8</v>
      </c>
      <c r="D241" s="68">
        <v>8</v>
      </c>
      <c r="E241" s="68">
        <v>0</v>
      </c>
      <c r="F241" s="68">
        <v>0</v>
      </c>
      <c r="G241" s="68">
        <v>198</v>
      </c>
      <c r="H241" s="63" t="s">
        <v>323</v>
      </c>
      <c r="I241" s="69">
        <v>145</v>
      </c>
      <c r="J241" s="68">
        <v>16</v>
      </c>
      <c r="K241" s="63" t="s">
        <v>323</v>
      </c>
      <c r="L241" s="69">
        <v>0</v>
      </c>
    </row>
    <row r="242" spans="1:12">
      <c r="A242" s="68">
        <v>2</v>
      </c>
      <c r="B242" s="63" t="s">
        <v>1165</v>
      </c>
      <c r="C242" s="68">
        <v>8</v>
      </c>
      <c r="D242" s="68">
        <v>6</v>
      </c>
      <c r="E242" s="68">
        <v>0</v>
      </c>
      <c r="F242" s="68">
        <v>2</v>
      </c>
      <c r="G242" s="68">
        <v>206</v>
      </c>
      <c r="H242" s="63" t="s">
        <v>323</v>
      </c>
      <c r="I242" s="69">
        <v>158</v>
      </c>
      <c r="J242" s="68">
        <v>12</v>
      </c>
      <c r="K242" s="63" t="s">
        <v>323</v>
      </c>
      <c r="L242" s="69">
        <v>4</v>
      </c>
    </row>
    <row r="243" spans="1:12">
      <c r="A243" s="68">
        <v>3</v>
      </c>
      <c r="B243" s="63" t="s">
        <v>1124</v>
      </c>
      <c r="C243" s="68">
        <v>8</v>
      </c>
      <c r="D243" s="68">
        <v>3</v>
      </c>
      <c r="E243" s="68">
        <v>0</v>
      </c>
      <c r="F243" s="68">
        <v>5</v>
      </c>
      <c r="G243" s="68">
        <v>199</v>
      </c>
      <c r="H243" s="63" t="s">
        <v>323</v>
      </c>
      <c r="I243" s="69">
        <v>224</v>
      </c>
      <c r="J243" s="68">
        <v>6</v>
      </c>
      <c r="K243" s="63" t="s">
        <v>323</v>
      </c>
      <c r="L243" s="69">
        <v>10</v>
      </c>
    </row>
    <row r="244" spans="1:12">
      <c r="A244" s="68">
        <v>4</v>
      </c>
      <c r="B244" s="63" t="s">
        <v>1166</v>
      </c>
      <c r="C244" s="68">
        <v>8</v>
      </c>
      <c r="D244" s="68">
        <v>1</v>
      </c>
      <c r="E244" s="68">
        <v>2</v>
      </c>
      <c r="F244" s="68">
        <v>5</v>
      </c>
      <c r="G244" s="68">
        <v>180</v>
      </c>
      <c r="H244" s="63" t="s">
        <v>323</v>
      </c>
      <c r="I244" s="69">
        <v>203</v>
      </c>
      <c r="J244" s="68">
        <v>4</v>
      </c>
      <c r="K244" s="63" t="s">
        <v>323</v>
      </c>
      <c r="L244" s="69">
        <v>12</v>
      </c>
    </row>
    <row r="245" spans="1:12">
      <c r="A245" s="68">
        <v>5</v>
      </c>
      <c r="B245" s="63" t="s">
        <v>1167</v>
      </c>
      <c r="C245" s="68">
        <v>8</v>
      </c>
      <c r="D245" s="68">
        <v>0</v>
      </c>
      <c r="E245" s="68">
        <v>2</v>
      </c>
      <c r="F245" s="68">
        <v>6</v>
      </c>
      <c r="G245" s="68">
        <v>141</v>
      </c>
      <c r="H245" s="63" t="s">
        <v>323</v>
      </c>
      <c r="I245" s="69">
        <v>194</v>
      </c>
      <c r="J245" s="68">
        <v>2</v>
      </c>
      <c r="K245" s="63" t="s">
        <v>323</v>
      </c>
      <c r="L245" s="69">
        <v>14</v>
      </c>
    </row>
    <row r="247" spans="1:12">
      <c r="A247" s="65" t="s">
        <v>640</v>
      </c>
    </row>
    <row r="248" spans="1:12">
      <c r="C248" s="66" t="s">
        <v>316</v>
      </c>
      <c r="D248" s="66" t="s">
        <v>317</v>
      </c>
      <c r="E248" s="66" t="s">
        <v>318</v>
      </c>
      <c r="F248" s="66" t="s">
        <v>319</v>
      </c>
      <c r="H248" s="67" t="s">
        <v>320</v>
      </c>
      <c r="K248" s="67" t="s">
        <v>321</v>
      </c>
    </row>
    <row r="249" spans="1:12">
      <c r="A249" s="68">
        <v>1</v>
      </c>
      <c r="B249" s="63" t="s">
        <v>375</v>
      </c>
      <c r="C249" s="68">
        <v>12</v>
      </c>
      <c r="D249" s="68">
        <v>10</v>
      </c>
      <c r="E249" s="68">
        <v>2</v>
      </c>
      <c r="F249" s="68">
        <v>0</v>
      </c>
      <c r="G249" s="68">
        <v>273</v>
      </c>
      <c r="H249" s="63" t="s">
        <v>323</v>
      </c>
      <c r="I249" s="69">
        <v>215</v>
      </c>
      <c r="J249" s="68">
        <v>22</v>
      </c>
      <c r="K249" s="63" t="s">
        <v>323</v>
      </c>
      <c r="L249" s="69">
        <v>2</v>
      </c>
    </row>
    <row r="250" spans="1:12">
      <c r="A250" s="68">
        <v>2</v>
      </c>
      <c r="B250" s="63" t="s">
        <v>380</v>
      </c>
      <c r="C250" s="68">
        <v>12</v>
      </c>
      <c r="D250" s="68">
        <v>8</v>
      </c>
      <c r="E250" s="68">
        <v>1</v>
      </c>
      <c r="F250" s="68">
        <v>3</v>
      </c>
      <c r="G250" s="68">
        <v>233</v>
      </c>
      <c r="H250" s="63" t="s">
        <v>323</v>
      </c>
      <c r="I250" s="69">
        <v>198</v>
      </c>
      <c r="J250" s="68">
        <v>17</v>
      </c>
      <c r="K250" s="63" t="s">
        <v>323</v>
      </c>
      <c r="L250" s="69">
        <v>7</v>
      </c>
    </row>
    <row r="251" spans="1:12">
      <c r="A251" s="68">
        <v>3</v>
      </c>
      <c r="B251" s="63" t="s">
        <v>1116</v>
      </c>
      <c r="C251" s="68">
        <v>12</v>
      </c>
      <c r="D251" s="68">
        <v>7</v>
      </c>
      <c r="E251" s="68">
        <v>3</v>
      </c>
      <c r="F251" s="68">
        <v>2</v>
      </c>
      <c r="G251" s="68">
        <v>250</v>
      </c>
      <c r="H251" s="63" t="s">
        <v>323</v>
      </c>
      <c r="I251" s="69">
        <v>221</v>
      </c>
      <c r="J251" s="68">
        <v>17</v>
      </c>
      <c r="K251" s="63" t="s">
        <v>323</v>
      </c>
      <c r="L251" s="69">
        <v>7</v>
      </c>
    </row>
    <row r="252" spans="1:12">
      <c r="A252" s="68">
        <v>4</v>
      </c>
      <c r="B252" s="63" t="s">
        <v>436</v>
      </c>
      <c r="C252" s="68">
        <v>12</v>
      </c>
      <c r="D252" s="68">
        <v>4</v>
      </c>
      <c r="E252" s="68">
        <v>1</v>
      </c>
      <c r="F252" s="68">
        <v>7</v>
      </c>
      <c r="G252" s="68">
        <v>244</v>
      </c>
      <c r="H252" s="63" t="s">
        <v>323</v>
      </c>
      <c r="I252" s="69">
        <v>257</v>
      </c>
      <c r="J252" s="68">
        <v>9</v>
      </c>
      <c r="K252" s="63" t="s">
        <v>323</v>
      </c>
      <c r="L252" s="69">
        <v>15</v>
      </c>
    </row>
    <row r="253" spans="1:12">
      <c r="A253" s="68">
        <v>5</v>
      </c>
      <c r="B253" s="63" t="s">
        <v>1124</v>
      </c>
      <c r="C253" s="68">
        <v>12</v>
      </c>
      <c r="D253" s="68">
        <v>4</v>
      </c>
      <c r="E253" s="68">
        <v>1</v>
      </c>
      <c r="F253" s="68">
        <v>7</v>
      </c>
      <c r="G253" s="68">
        <v>277</v>
      </c>
      <c r="H253" s="63" t="s">
        <v>323</v>
      </c>
      <c r="I253" s="69">
        <v>285</v>
      </c>
      <c r="J253" s="68">
        <v>9</v>
      </c>
      <c r="K253" s="63" t="s">
        <v>323</v>
      </c>
      <c r="L253" s="69">
        <v>15</v>
      </c>
    </row>
    <row r="254" spans="1:12">
      <c r="A254" s="68">
        <v>6</v>
      </c>
      <c r="B254" s="63" t="s">
        <v>1114</v>
      </c>
      <c r="C254" s="68">
        <v>12</v>
      </c>
      <c r="D254" s="68">
        <v>3</v>
      </c>
      <c r="E254" s="68">
        <v>0</v>
      </c>
      <c r="F254" s="68">
        <v>9</v>
      </c>
      <c r="G254" s="68">
        <v>218</v>
      </c>
      <c r="H254" s="63" t="s">
        <v>323</v>
      </c>
      <c r="I254" s="69">
        <v>245</v>
      </c>
      <c r="J254" s="68">
        <v>6</v>
      </c>
      <c r="K254" s="63" t="s">
        <v>323</v>
      </c>
      <c r="L254" s="69">
        <v>18</v>
      </c>
    </row>
    <row r="255" spans="1:12">
      <c r="A255" s="68">
        <v>7</v>
      </c>
      <c r="B255" s="63" t="s">
        <v>432</v>
      </c>
      <c r="C255" s="68">
        <v>12</v>
      </c>
      <c r="D255" s="68">
        <v>2</v>
      </c>
      <c r="E255" s="68">
        <v>0</v>
      </c>
      <c r="F255" s="68">
        <v>10</v>
      </c>
      <c r="G255" s="68">
        <v>187</v>
      </c>
      <c r="H255" s="63" t="s">
        <v>323</v>
      </c>
      <c r="I255" s="69">
        <v>261</v>
      </c>
      <c r="J255" s="68">
        <v>4</v>
      </c>
      <c r="K255" s="63" t="s">
        <v>323</v>
      </c>
      <c r="L255" s="69">
        <v>20</v>
      </c>
    </row>
    <row r="257" spans="1:12">
      <c r="A257" s="65" t="s">
        <v>642</v>
      </c>
    </row>
    <row r="258" spans="1:12">
      <c r="C258" s="66" t="s">
        <v>316</v>
      </c>
      <c r="D258" s="66" t="s">
        <v>317</v>
      </c>
      <c r="E258" s="66" t="s">
        <v>318</v>
      </c>
      <c r="F258" s="66" t="s">
        <v>319</v>
      </c>
      <c r="H258" s="67" t="s">
        <v>320</v>
      </c>
      <c r="K258" s="67" t="s">
        <v>321</v>
      </c>
    </row>
    <row r="259" spans="1:12">
      <c r="A259" s="68">
        <v>1</v>
      </c>
      <c r="B259" s="63" t="s">
        <v>378</v>
      </c>
      <c r="C259" s="68">
        <v>15</v>
      </c>
      <c r="D259" s="68">
        <v>14</v>
      </c>
      <c r="E259" s="68">
        <v>0</v>
      </c>
      <c r="F259" s="68">
        <v>1</v>
      </c>
      <c r="G259" s="68">
        <v>427</v>
      </c>
      <c r="H259" s="63" t="s">
        <v>323</v>
      </c>
      <c r="I259" s="69">
        <v>256</v>
      </c>
      <c r="J259" s="68">
        <v>28</v>
      </c>
      <c r="K259" s="63" t="s">
        <v>323</v>
      </c>
      <c r="L259" s="69">
        <v>2</v>
      </c>
    </row>
    <row r="260" spans="1:12">
      <c r="A260" s="68">
        <v>2</v>
      </c>
      <c r="B260" s="63" t="s">
        <v>1124</v>
      </c>
      <c r="C260" s="68">
        <v>15</v>
      </c>
      <c r="D260" s="68">
        <v>12</v>
      </c>
      <c r="E260" s="68">
        <v>0</v>
      </c>
      <c r="F260" s="68">
        <v>3</v>
      </c>
      <c r="G260" s="68">
        <v>401</v>
      </c>
      <c r="H260" s="63" t="s">
        <v>323</v>
      </c>
      <c r="I260" s="69">
        <v>282</v>
      </c>
      <c r="J260" s="68">
        <v>24</v>
      </c>
      <c r="K260" s="63" t="s">
        <v>323</v>
      </c>
      <c r="L260" s="69">
        <v>6</v>
      </c>
    </row>
    <row r="261" spans="1:12">
      <c r="A261" s="68">
        <v>3</v>
      </c>
      <c r="B261" s="63" t="s">
        <v>1112</v>
      </c>
      <c r="C261" s="68">
        <v>15</v>
      </c>
      <c r="D261" s="68">
        <v>10</v>
      </c>
      <c r="E261" s="68">
        <v>0</v>
      </c>
      <c r="F261" s="68">
        <v>5</v>
      </c>
      <c r="G261" s="68">
        <v>368</v>
      </c>
      <c r="H261" s="63" t="s">
        <v>323</v>
      </c>
      <c r="I261" s="69">
        <v>344</v>
      </c>
      <c r="J261" s="68">
        <v>20</v>
      </c>
      <c r="K261" s="63" t="s">
        <v>323</v>
      </c>
      <c r="L261" s="69">
        <v>10</v>
      </c>
    </row>
    <row r="262" spans="1:12">
      <c r="A262" s="68">
        <v>4</v>
      </c>
      <c r="B262" s="63" t="s">
        <v>380</v>
      </c>
      <c r="C262" s="68">
        <v>15</v>
      </c>
      <c r="D262" s="68">
        <v>5</v>
      </c>
      <c r="E262" s="68">
        <v>1</v>
      </c>
      <c r="F262" s="68">
        <v>9</v>
      </c>
      <c r="G262" s="68">
        <v>293</v>
      </c>
      <c r="H262" s="63" t="s">
        <v>323</v>
      </c>
      <c r="I262" s="69">
        <v>356</v>
      </c>
      <c r="J262" s="68">
        <v>11</v>
      </c>
      <c r="K262" s="63" t="s">
        <v>323</v>
      </c>
      <c r="L262" s="69">
        <v>19</v>
      </c>
    </row>
    <row r="263" spans="1:12">
      <c r="A263" s="68">
        <v>5</v>
      </c>
      <c r="B263" s="63" t="s">
        <v>379</v>
      </c>
      <c r="C263" s="68">
        <v>15</v>
      </c>
      <c r="D263" s="68">
        <v>3</v>
      </c>
      <c r="E263" s="68">
        <v>0</v>
      </c>
      <c r="F263" s="68">
        <v>12</v>
      </c>
      <c r="G263" s="68">
        <v>312</v>
      </c>
      <c r="H263" s="63" t="s">
        <v>323</v>
      </c>
      <c r="I263" s="69">
        <v>389</v>
      </c>
      <c r="J263" s="68">
        <v>6</v>
      </c>
      <c r="K263" s="63" t="s">
        <v>323</v>
      </c>
      <c r="L263" s="69">
        <v>24</v>
      </c>
    </row>
    <row r="264" spans="1:12">
      <c r="A264" s="68">
        <v>6</v>
      </c>
      <c r="B264" s="63" t="s">
        <v>375</v>
      </c>
      <c r="C264" s="68">
        <v>15</v>
      </c>
      <c r="D264" s="68">
        <v>0</v>
      </c>
      <c r="E264" s="68">
        <v>1</v>
      </c>
      <c r="F264" s="68">
        <v>14</v>
      </c>
      <c r="G264" s="68">
        <v>270</v>
      </c>
      <c r="H264" s="63" t="s">
        <v>323</v>
      </c>
      <c r="I264" s="69">
        <v>444</v>
      </c>
      <c r="J264" s="68">
        <v>1</v>
      </c>
      <c r="K264" s="63" t="s">
        <v>323</v>
      </c>
      <c r="L264" s="69">
        <v>29</v>
      </c>
    </row>
    <row r="266" spans="1:12">
      <c r="A266" s="65" t="s">
        <v>643</v>
      </c>
    </row>
    <row r="267" spans="1:12">
      <c r="C267" s="66" t="s">
        <v>316</v>
      </c>
      <c r="D267" s="66" t="s">
        <v>317</v>
      </c>
      <c r="E267" s="66" t="s">
        <v>318</v>
      </c>
      <c r="F267" s="66" t="s">
        <v>319</v>
      </c>
      <c r="H267" s="67" t="s">
        <v>320</v>
      </c>
      <c r="K267" s="67" t="s">
        <v>321</v>
      </c>
    </row>
    <row r="268" spans="1:12">
      <c r="A268" s="68">
        <v>1</v>
      </c>
      <c r="B268" s="63" t="s">
        <v>1116</v>
      </c>
      <c r="C268" s="68">
        <v>16</v>
      </c>
      <c r="D268" s="68">
        <v>15</v>
      </c>
      <c r="E268" s="68">
        <v>0</v>
      </c>
      <c r="F268" s="68">
        <v>1</v>
      </c>
      <c r="G268" s="68">
        <v>459</v>
      </c>
      <c r="H268" s="63" t="s">
        <v>323</v>
      </c>
      <c r="I268" s="69">
        <v>271</v>
      </c>
      <c r="J268" s="68">
        <v>30</v>
      </c>
      <c r="K268" s="63" t="s">
        <v>323</v>
      </c>
      <c r="L268" s="69">
        <v>2</v>
      </c>
    </row>
    <row r="269" spans="1:12">
      <c r="A269" s="68">
        <v>2</v>
      </c>
      <c r="B269" s="63" t="s">
        <v>489</v>
      </c>
      <c r="C269" s="68">
        <v>16</v>
      </c>
      <c r="D269" s="68">
        <v>12</v>
      </c>
      <c r="E269" s="68">
        <v>0</v>
      </c>
      <c r="F269" s="68">
        <v>4</v>
      </c>
      <c r="G269" s="68">
        <v>316</v>
      </c>
      <c r="H269" s="63" t="s">
        <v>323</v>
      </c>
      <c r="I269" s="69">
        <v>230</v>
      </c>
      <c r="J269" s="68">
        <v>24</v>
      </c>
      <c r="K269" s="63" t="s">
        <v>323</v>
      </c>
      <c r="L269" s="69">
        <v>8</v>
      </c>
    </row>
    <row r="270" spans="1:12">
      <c r="A270" s="68">
        <v>3</v>
      </c>
      <c r="B270" s="63" t="s">
        <v>432</v>
      </c>
      <c r="C270" s="68">
        <v>16</v>
      </c>
      <c r="D270" s="68">
        <v>11</v>
      </c>
      <c r="E270" s="68">
        <v>1</v>
      </c>
      <c r="F270" s="68">
        <v>4</v>
      </c>
      <c r="G270" s="68">
        <v>345</v>
      </c>
      <c r="H270" s="63" t="s">
        <v>323</v>
      </c>
      <c r="I270" s="69">
        <v>270</v>
      </c>
      <c r="J270" s="68">
        <v>23</v>
      </c>
      <c r="K270" s="63" t="s">
        <v>323</v>
      </c>
      <c r="L270" s="69">
        <v>9</v>
      </c>
    </row>
    <row r="271" spans="1:12">
      <c r="A271" s="68">
        <v>4</v>
      </c>
      <c r="B271" s="63" t="s">
        <v>1168</v>
      </c>
      <c r="C271" s="68">
        <v>16</v>
      </c>
      <c r="D271" s="68">
        <v>11</v>
      </c>
      <c r="E271" s="68">
        <v>0</v>
      </c>
      <c r="F271" s="68">
        <v>5</v>
      </c>
      <c r="G271" s="68">
        <v>376</v>
      </c>
      <c r="H271" s="63" t="s">
        <v>323</v>
      </c>
      <c r="I271" s="69">
        <v>262</v>
      </c>
      <c r="J271" s="68">
        <v>22</v>
      </c>
      <c r="K271" s="63" t="s">
        <v>323</v>
      </c>
      <c r="L271" s="69">
        <v>10</v>
      </c>
    </row>
    <row r="272" spans="1:12">
      <c r="A272" s="68">
        <v>5</v>
      </c>
      <c r="B272" s="63" t="s">
        <v>1114</v>
      </c>
      <c r="C272" s="68">
        <v>16</v>
      </c>
      <c r="D272" s="68">
        <v>7</v>
      </c>
      <c r="E272" s="68">
        <v>1</v>
      </c>
      <c r="F272" s="68">
        <v>8</v>
      </c>
      <c r="G272" s="68">
        <v>299</v>
      </c>
      <c r="H272" s="63" t="s">
        <v>323</v>
      </c>
      <c r="I272" s="69">
        <v>331</v>
      </c>
      <c r="J272" s="68">
        <v>15</v>
      </c>
      <c r="K272" s="63" t="s">
        <v>323</v>
      </c>
      <c r="L272" s="69">
        <v>17</v>
      </c>
    </row>
    <row r="273" spans="1:12">
      <c r="A273" s="68">
        <v>6</v>
      </c>
      <c r="B273" s="63" t="s">
        <v>1123</v>
      </c>
      <c r="C273" s="68">
        <v>16</v>
      </c>
      <c r="D273" s="68">
        <v>6</v>
      </c>
      <c r="E273" s="68">
        <v>0</v>
      </c>
      <c r="F273" s="68">
        <v>10</v>
      </c>
      <c r="G273" s="68">
        <v>226</v>
      </c>
      <c r="H273" s="63" t="s">
        <v>323</v>
      </c>
      <c r="I273" s="69">
        <v>257</v>
      </c>
      <c r="J273" s="68">
        <v>12</v>
      </c>
      <c r="K273" s="63" t="s">
        <v>323</v>
      </c>
      <c r="L273" s="69">
        <v>20</v>
      </c>
    </row>
    <row r="274" spans="1:12">
      <c r="A274" s="68">
        <v>7</v>
      </c>
      <c r="B274" s="63" t="s">
        <v>1118</v>
      </c>
      <c r="C274" s="68">
        <v>16</v>
      </c>
      <c r="D274" s="68">
        <v>5</v>
      </c>
      <c r="E274" s="68">
        <v>1</v>
      </c>
      <c r="F274" s="68">
        <v>10</v>
      </c>
      <c r="G274" s="68">
        <v>344</v>
      </c>
      <c r="H274" s="63" t="s">
        <v>323</v>
      </c>
      <c r="I274" s="69">
        <v>424</v>
      </c>
      <c r="J274" s="68">
        <v>11</v>
      </c>
      <c r="K274" s="63" t="s">
        <v>323</v>
      </c>
      <c r="L274" s="69">
        <v>21</v>
      </c>
    </row>
    <row r="275" spans="1:12">
      <c r="A275" s="68">
        <v>8</v>
      </c>
      <c r="B275" s="63" t="s">
        <v>436</v>
      </c>
      <c r="C275" s="68">
        <v>16</v>
      </c>
      <c r="D275" s="68">
        <v>2</v>
      </c>
      <c r="E275" s="68">
        <v>2</v>
      </c>
      <c r="F275" s="68">
        <v>12</v>
      </c>
      <c r="G275" s="68">
        <v>266</v>
      </c>
      <c r="H275" s="63" t="s">
        <v>323</v>
      </c>
      <c r="I275" s="69">
        <v>385</v>
      </c>
      <c r="J275" s="68">
        <v>6</v>
      </c>
      <c r="K275" s="63" t="s">
        <v>323</v>
      </c>
      <c r="L275" s="69">
        <v>26</v>
      </c>
    </row>
    <row r="276" spans="1:12">
      <c r="A276" s="68">
        <v>9</v>
      </c>
      <c r="B276" s="63" t="s">
        <v>1132</v>
      </c>
      <c r="C276" s="68">
        <v>16</v>
      </c>
      <c r="D276" s="68">
        <v>0</v>
      </c>
      <c r="E276" s="68">
        <v>1</v>
      </c>
      <c r="F276" s="68">
        <v>15</v>
      </c>
      <c r="G276" s="68">
        <v>176</v>
      </c>
      <c r="H276" s="63" t="s">
        <v>323</v>
      </c>
      <c r="I276" s="69">
        <v>377</v>
      </c>
      <c r="J276" s="68">
        <v>1</v>
      </c>
      <c r="K276" s="63" t="s">
        <v>323</v>
      </c>
      <c r="L276" s="69">
        <v>31</v>
      </c>
    </row>
    <row r="278" spans="1:12">
      <c r="A278" s="65" t="s">
        <v>646</v>
      </c>
    </row>
    <row r="279" spans="1:12">
      <c r="C279" s="66" t="s">
        <v>316</v>
      </c>
      <c r="D279" s="66" t="s">
        <v>317</v>
      </c>
      <c r="E279" s="66" t="s">
        <v>318</v>
      </c>
      <c r="F279" s="66" t="s">
        <v>319</v>
      </c>
      <c r="H279" s="67" t="s">
        <v>320</v>
      </c>
      <c r="K279" s="67" t="s">
        <v>321</v>
      </c>
    </row>
    <row r="280" spans="1:12">
      <c r="A280" s="68">
        <v>1</v>
      </c>
      <c r="B280" s="63" t="s">
        <v>378</v>
      </c>
      <c r="C280" s="68">
        <v>10</v>
      </c>
      <c r="D280" s="68">
        <v>10</v>
      </c>
      <c r="E280" s="68">
        <v>0</v>
      </c>
      <c r="F280" s="68">
        <v>0</v>
      </c>
      <c r="G280" s="68">
        <v>273</v>
      </c>
      <c r="H280" s="63" t="s">
        <v>323</v>
      </c>
      <c r="I280" s="69">
        <v>154</v>
      </c>
      <c r="J280" s="68">
        <v>20</v>
      </c>
      <c r="K280" s="63" t="s">
        <v>323</v>
      </c>
      <c r="L280" s="69">
        <v>0</v>
      </c>
    </row>
    <row r="281" spans="1:12">
      <c r="A281" s="68">
        <v>2</v>
      </c>
      <c r="B281" s="63" t="s">
        <v>1124</v>
      </c>
      <c r="C281" s="68">
        <v>10</v>
      </c>
      <c r="D281" s="68">
        <v>7</v>
      </c>
      <c r="E281" s="68">
        <v>0</v>
      </c>
      <c r="F281" s="68">
        <v>3</v>
      </c>
      <c r="G281" s="68">
        <v>219</v>
      </c>
      <c r="H281" s="63" t="s">
        <v>323</v>
      </c>
      <c r="I281" s="69">
        <v>130</v>
      </c>
      <c r="J281" s="68">
        <v>14</v>
      </c>
      <c r="K281" s="63" t="s">
        <v>323</v>
      </c>
      <c r="L281" s="69">
        <v>6</v>
      </c>
    </row>
    <row r="282" spans="1:12">
      <c r="A282" s="68">
        <v>3</v>
      </c>
      <c r="B282" s="63" t="s">
        <v>380</v>
      </c>
      <c r="C282" s="68">
        <v>10</v>
      </c>
      <c r="D282" s="68">
        <v>6</v>
      </c>
      <c r="E282" s="68">
        <v>0</v>
      </c>
      <c r="F282" s="68">
        <v>4</v>
      </c>
      <c r="G282" s="68">
        <v>224</v>
      </c>
      <c r="H282" s="63" t="s">
        <v>323</v>
      </c>
      <c r="I282" s="69">
        <v>145</v>
      </c>
      <c r="J282" s="68">
        <v>12</v>
      </c>
      <c r="K282" s="63" t="s">
        <v>323</v>
      </c>
      <c r="L282" s="69">
        <v>8</v>
      </c>
    </row>
    <row r="283" spans="1:12">
      <c r="A283" s="68">
        <v>4</v>
      </c>
      <c r="B283" s="63" t="s">
        <v>1116</v>
      </c>
      <c r="C283" s="68">
        <v>10</v>
      </c>
      <c r="D283" s="68">
        <v>5</v>
      </c>
      <c r="E283" s="68">
        <v>0</v>
      </c>
      <c r="F283" s="68">
        <v>5</v>
      </c>
      <c r="G283" s="68">
        <v>212</v>
      </c>
      <c r="H283" s="63" t="s">
        <v>323</v>
      </c>
      <c r="I283" s="69">
        <v>193</v>
      </c>
      <c r="J283" s="68">
        <v>10</v>
      </c>
      <c r="K283" s="63" t="s">
        <v>323</v>
      </c>
      <c r="L283" s="69">
        <v>10</v>
      </c>
    </row>
    <row r="284" spans="1:12">
      <c r="A284" s="68">
        <v>5</v>
      </c>
      <c r="B284" s="63" t="s">
        <v>471</v>
      </c>
      <c r="C284" s="68">
        <v>10</v>
      </c>
      <c r="D284" s="68">
        <v>2</v>
      </c>
      <c r="E284" s="68">
        <v>0</v>
      </c>
      <c r="F284" s="68">
        <v>8</v>
      </c>
      <c r="G284" s="68">
        <v>126</v>
      </c>
      <c r="H284" s="63" t="s">
        <v>323</v>
      </c>
      <c r="I284" s="69">
        <v>220</v>
      </c>
      <c r="J284" s="68">
        <v>4</v>
      </c>
      <c r="K284" s="63" t="s">
        <v>323</v>
      </c>
      <c r="L284" s="69">
        <v>16</v>
      </c>
    </row>
    <row r="285" spans="1:12">
      <c r="A285" s="68">
        <v>6</v>
      </c>
      <c r="B285" s="63" t="s">
        <v>1118</v>
      </c>
      <c r="C285" s="68">
        <v>10</v>
      </c>
      <c r="D285" s="68">
        <v>0</v>
      </c>
      <c r="E285" s="68">
        <v>0</v>
      </c>
      <c r="F285" s="68">
        <v>10</v>
      </c>
      <c r="G285" s="68">
        <v>60</v>
      </c>
      <c r="H285" s="63" t="s">
        <v>323</v>
      </c>
      <c r="I285" s="69">
        <v>272</v>
      </c>
      <c r="J285" s="68">
        <v>0</v>
      </c>
      <c r="K285" s="63" t="s">
        <v>323</v>
      </c>
      <c r="L285" s="69">
        <v>20</v>
      </c>
    </row>
    <row r="287" spans="1:12">
      <c r="A287" s="65" t="s">
        <v>647</v>
      </c>
    </row>
    <row r="288" spans="1:12">
      <c r="C288" s="66" t="s">
        <v>316</v>
      </c>
      <c r="D288" s="66" t="s">
        <v>317</v>
      </c>
      <c r="E288" s="66" t="s">
        <v>318</v>
      </c>
      <c r="F288" s="66" t="s">
        <v>319</v>
      </c>
      <c r="H288" s="67" t="s">
        <v>320</v>
      </c>
      <c r="K288" s="67" t="s">
        <v>321</v>
      </c>
    </row>
    <row r="289" spans="1:12">
      <c r="A289" s="68">
        <v>1</v>
      </c>
      <c r="B289" s="63" t="s">
        <v>1114</v>
      </c>
      <c r="C289" s="68">
        <v>10</v>
      </c>
      <c r="D289" s="68">
        <v>9</v>
      </c>
      <c r="E289" s="68">
        <v>0</v>
      </c>
      <c r="F289" s="68">
        <v>1</v>
      </c>
      <c r="G289" s="68">
        <v>190</v>
      </c>
      <c r="H289" s="63" t="s">
        <v>323</v>
      </c>
      <c r="I289" s="69">
        <v>162</v>
      </c>
      <c r="J289" s="68">
        <v>18</v>
      </c>
      <c r="K289" s="63" t="s">
        <v>323</v>
      </c>
      <c r="L289" s="69">
        <v>2</v>
      </c>
    </row>
    <row r="290" spans="1:12">
      <c r="A290" s="68">
        <v>2</v>
      </c>
      <c r="B290" s="63" t="s">
        <v>436</v>
      </c>
      <c r="C290" s="68">
        <v>10</v>
      </c>
      <c r="D290" s="68">
        <v>6</v>
      </c>
      <c r="E290" s="68">
        <v>1</v>
      </c>
      <c r="F290" s="68">
        <v>3</v>
      </c>
      <c r="G290" s="68">
        <v>216</v>
      </c>
      <c r="H290" s="63" t="s">
        <v>323</v>
      </c>
      <c r="I290" s="69">
        <v>196</v>
      </c>
      <c r="J290" s="68">
        <v>13</v>
      </c>
      <c r="K290" s="63" t="s">
        <v>323</v>
      </c>
      <c r="L290" s="69">
        <v>7</v>
      </c>
    </row>
    <row r="291" spans="1:12">
      <c r="A291" s="68">
        <v>3</v>
      </c>
      <c r="B291" s="63" t="s">
        <v>489</v>
      </c>
      <c r="C291" s="68">
        <v>10</v>
      </c>
      <c r="D291" s="68">
        <v>5</v>
      </c>
      <c r="E291" s="68">
        <v>0</v>
      </c>
      <c r="F291" s="68">
        <v>5</v>
      </c>
      <c r="G291" s="68">
        <v>212</v>
      </c>
      <c r="H291" s="63" t="s">
        <v>323</v>
      </c>
      <c r="I291" s="69">
        <v>212</v>
      </c>
      <c r="J291" s="68">
        <v>10</v>
      </c>
      <c r="K291" s="63" t="s">
        <v>323</v>
      </c>
      <c r="L291" s="69">
        <v>10</v>
      </c>
    </row>
    <row r="292" spans="1:12">
      <c r="A292" s="68">
        <v>4</v>
      </c>
      <c r="B292" s="63" t="s">
        <v>432</v>
      </c>
      <c r="C292" s="68">
        <v>10</v>
      </c>
      <c r="D292" s="68">
        <v>4</v>
      </c>
      <c r="E292" s="68">
        <v>1</v>
      </c>
      <c r="F292" s="68">
        <v>5</v>
      </c>
      <c r="G292" s="68">
        <v>225</v>
      </c>
      <c r="H292" s="63" t="s">
        <v>323</v>
      </c>
      <c r="I292" s="69">
        <v>241</v>
      </c>
      <c r="J292" s="68">
        <v>9</v>
      </c>
      <c r="K292" s="63" t="s">
        <v>323</v>
      </c>
      <c r="L292" s="69">
        <v>11</v>
      </c>
    </row>
    <row r="293" spans="1:12">
      <c r="A293" s="68">
        <v>5</v>
      </c>
      <c r="B293" s="63" t="s">
        <v>1112</v>
      </c>
      <c r="C293" s="68">
        <v>10</v>
      </c>
      <c r="D293" s="68">
        <v>3</v>
      </c>
      <c r="E293" s="68">
        <v>1</v>
      </c>
      <c r="F293" s="68">
        <v>6</v>
      </c>
      <c r="G293" s="68">
        <v>209</v>
      </c>
      <c r="H293" s="63" t="s">
        <v>323</v>
      </c>
      <c r="I293" s="69">
        <v>210</v>
      </c>
      <c r="J293" s="68">
        <v>7</v>
      </c>
      <c r="K293" s="63" t="s">
        <v>323</v>
      </c>
      <c r="L293" s="69">
        <v>13</v>
      </c>
    </row>
    <row r="294" spans="1:12">
      <c r="A294" s="68">
        <v>6</v>
      </c>
      <c r="B294" s="63" t="s">
        <v>375</v>
      </c>
      <c r="C294" s="68">
        <v>10</v>
      </c>
      <c r="D294" s="68">
        <v>1</v>
      </c>
      <c r="E294" s="68">
        <v>1</v>
      </c>
      <c r="F294" s="68">
        <v>8</v>
      </c>
      <c r="G294" s="68">
        <v>205</v>
      </c>
      <c r="H294" s="63" t="s">
        <v>323</v>
      </c>
      <c r="I294" s="69">
        <v>236</v>
      </c>
      <c r="J294" s="68">
        <v>3</v>
      </c>
      <c r="K294" s="63" t="s">
        <v>323</v>
      </c>
      <c r="L294" s="69">
        <v>17</v>
      </c>
    </row>
    <row r="296" spans="1:12">
      <c r="A296" s="65" t="s">
        <v>725</v>
      </c>
    </row>
    <row r="297" spans="1:12">
      <c r="C297" s="66" t="s">
        <v>316</v>
      </c>
      <c r="D297" s="66" t="s">
        <v>317</v>
      </c>
      <c r="E297" s="66" t="s">
        <v>318</v>
      </c>
      <c r="F297" s="66" t="s">
        <v>319</v>
      </c>
      <c r="H297" s="67" t="s">
        <v>320</v>
      </c>
      <c r="K297" s="67" t="s">
        <v>321</v>
      </c>
    </row>
    <row r="298" spans="1:12">
      <c r="A298" s="68">
        <v>1</v>
      </c>
      <c r="B298" s="63" t="s">
        <v>379</v>
      </c>
      <c r="C298" s="68">
        <v>10</v>
      </c>
      <c r="D298" s="68">
        <v>10</v>
      </c>
      <c r="E298" s="68">
        <v>0</v>
      </c>
      <c r="F298" s="68">
        <v>0</v>
      </c>
      <c r="G298" s="68">
        <v>227</v>
      </c>
      <c r="H298" s="63" t="s">
        <v>323</v>
      </c>
      <c r="I298" s="69">
        <v>99</v>
      </c>
      <c r="J298" s="68">
        <v>20</v>
      </c>
      <c r="K298" s="63" t="s">
        <v>323</v>
      </c>
      <c r="L298" s="69">
        <v>0</v>
      </c>
    </row>
    <row r="299" spans="1:12">
      <c r="A299" s="68">
        <v>2</v>
      </c>
      <c r="B299" s="63" t="s">
        <v>1123</v>
      </c>
      <c r="C299" s="68">
        <v>10</v>
      </c>
      <c r="D299" s="68">
        <v>8</v>
      </c>
      <c r="E299" s="68">
        <v>0</v>
      </c>
      <c r="F299" s="68">
        <v>2</v>
      </c>
      <c r="G299" s="68">
        <v>187</v>
      </c>
      <c r="H299" s="63" t="s">
        <v>323</v>
      </c>
      <c r="I299" s="69">
        <v>120</v>
      </c>
      <c r="J299" s="68">
        <v>16</v>
      </c>
      <c r="K299" s="63" t="s">
        <v>323</v>
      </c>
      <c r="L299" s="69">
        <v>4</v>
      </c>
    </row>
    <row r="300" spans="1:12">
      <c r="A300" s="68">
        <v>3</v>
      </c>
      <c r="B300" s="63" t="s">
        <v>1119</v>
      </c>
      <c r="C300" s="68">
        <v>10</v>
      </c>
      <c r="D300" s="68">
        <v>5</v>
      </c>
      <c r="E300" s="68">
        <v>1</v>
      </c>
      <c r="F300" s="68">
        <v>4</v>
      </c>
      <c r="G300" s="68">
        <v>139</v>
      </c>
      <c r="H300" s="63" t="s">
        <v>323</v>
      </c>
      <c r="I300" s="69">
        <v>117</v>
      </c>
      <c r="J300" s="68">
        <v>11</v>
      </c>
      <c r="K300" s="63" t="s">
        <v>323</v>
      </c>
      <c r="L300" s="69">
        <v>9</v>
      </c>
    </row>
    <row r="301" spans="1:12">
      <c r="A301" s="68">
        <v>4</v>
      </c>
      <c r="B301" s="63" t="s">
        <v>1121</v>
      </c>
      <c r="C301" s="68">
        <v>10</v>
      </c>
      <c r="D301" s="68">
        <v>3</v>
      </c>
      <c r="E301" s="68">
        <v>1</v>
      </c>
      <c r="F301" s="68">
        <v>6</v>
      </c>
      <c r="G301" s="68">
        <v>105</v>
      </c>
      <c r="H301" s="63" t="s">
        <v>323</v>
      </c>
      <c r="I301" s="69">
        <v>172</v>
      </c>
      <c r="J301" s="68">
        <v>7</v>
      </c>
      <c r="K301" s="63" t="s">
        <v>323</v>
      </c>
      <c r="L301" s="69">
        <v>13</v>
      </c>
    </row>
    <row r="302" spans="1:12">
      <c r="A302" s="68">
        <v>5</v>
      </c>
      <c r="B302" s="63" t="s">
        <v>1136</v>
      </c>
      <c r="C302" s="68">
        <v>10</v>
      </c>
      <c r="D302" s="68">
        <v>2</v>
      </c>
      <c r="E302" s="68">
        <v>0</v>
      </c>
      <c r="F302" s="68">
        <v>8</v>
      </c>
      <c r="G302" s="68">
        <v>97</v>
      </c>
      <c r="H302" s="63" t="s">
        <v>323</v>
      </c>
      <c r="I302" s="69">
        <v>149</v>
      </c>
      <c r="J302" s="68">
        <v>4</v>
      </c>
      <c r="K302" s="63" t="s">
        <v>323</v>
      </c>
      <c r="L302" s="69">
        <v>16</v>
      </c>
    </row>
    <row r="303" spans="1:12">
      <c r="A303" s="68">
        <v>6</v>
      </c>
      <c r="B303" s="63" t="s">
        <v>376</v>
      </c>
      <c r="C303" s="68">
        <v>10</v>
      </c>
      <c r="D303" s="68">
        <v>1</v>
      </c>
      <c r="E303" s="68">
        <v>0</v>
      </c>
      <c r="F303" s="68">
        <v>9</v>
      </c>
      <c r="G303" s="68">
        <v>96</v>
      </c>
      <c r="H303" s="63" t="s">
        <v>323</v>
      </c>
      <c r="I303" s="69">
        <v>194</v>
      </c>
      <c r="J303" s="68">
        <v>2</v>
      </c>
      <c r="K303" s="63" t="s">
        <v>323</v>
      </c>
      <c r="L303" s="69">
        <v>18</v>
      </c>
    </row>
    <row r="305" spans="1:11">
      <c r="A305" s="65" t="s">
        <v>1169</v>
      </c>
    </row>
    <row r="306" spans="1:11">
      <c r="C306" s="66" t="s">
        <v>316</v>
      </c>
      <c r="D306" s="66" t="s">
        <v>317</v>
      </c>
      <c r="E306" s="66" t="s">
        <v>318</v>
      </c>
      <c r="F306" s="66" t="s">
        <v>319</v>
      </c>
      <c r="H306" s="67" t="s">
        <v>320</v>
      </c>
      <c r="K306" s="67" t="s">
        <v>321</v>
      </c>
    </row>
    <row r="308" spans="1:11">
      <c r="A308" s="65" t="s">
        <v>1170</v>
      </c>
    </row>
    <row r="309" spans="1:11">
      <c r="C309" s="66" t="s">
        <v>316</v>
      </c>
      <c r="D309" s="66" t="s">
        <v>317</v>
      </c>
      <c r="E309" s="66" t="s">
        <v>318</v>
      </c>
      <c r="F309" s="66" t="s">
        <v>319</v>
      </c>
      <c r="H309" s="67" t="s">
        <v>320</v>
      </c>
      <c r="K309" s="67" t="s">
        <v>321</v>
      </c>
    </row>
    <row r="311" spans="1:11">
      <c r="A311" s="65" t="s">
        <v>1171</v>
      </c>
    </row>
    <row r="312" spans="1:11">
      <c r="C312" s="66" t="s">
        <v>316</v>
      </c>
      <c r="D312" s="66" t="s">
        <v>317</v>
      </c>
      <c r="E312" s="66" t="s">
        <v>318</v>
      </c>
      <c r="F312" s="66" t="s">
        <v>319</v>
      </c>
      <c r="H312" s="67" t="s">
        <v>320</v>
      </c>
      <c r="K312" s="67" t="s">
        <v>321</v>
      </c>
    </row>
    <row r="314" spans="1:11">
      <c r="A314" s="65" t="s">
        <v>1172</v>
      </c>
    </row>
    <row r="315" spans="1:11">
      <c r="C315" s="66" t="s">
        <v>316</v>
      </c>
      <c r="D315" s="66" t="s">
        <v>317</v>
      </c>
      <c r="E315" s="66" t="s">
        <v>318</v>
      </c>
      <c r="F315" s="66" t="s">
        <v>319</v>
      </c>
      <c r="H315" s="67" t="s">
        <v>320</v>
      </c>
      <c r="K315" s="67" t="s">
        <v>321</v>
      </c>
    </row>
    <row r="317" spans="1:11">
      <c r="A317" s="65" t="s">
        <v>1173</v>
      </c>
    </row>
    <row r="318" spans="1:11">
      <c r="C318" s="66" t="s">
        <v>316</v>
      </c>
      <c r="D318" s="66" t="s">
        <v>317</v>
      </c>
      <c r="E318" s="66" t="s">
        <v>318</v>
      </c>
      <c r="F318" s="66" t="s">
        <v>319</v>
      </c>
      <c r="H318" s="67" t="s">
        <v>320</v>
      </c>
      <c r="K318" s="67" t="s">
        <v>321</v>
      </c>
    </row>
    <row r="320" spans="1:11">
      <c r="A320" s="65" t="s">
        <v>1174</v>
      </c>
    </row>
    <row r="321" spans="1:11">
      <c r="C321" s="66" t="s">
        <v>316</v>
      </c>
      <c r="D321" s="66" t="s">
        <v>317</v>
      </c>
      <c r="E321" s="66" t="s">
        <v>318</v>
      </c>
      <c r="F321" s="66" t="s">
        <v>319</v>
      </c>
      <c r="H321" s="67" t="s">
        <v>320</v>
      </c>
      <c r="K321" s="67" t="s">
        <v>321</v>
      </c>
    </row>
    <row r="323" spans="1:11">
      <c r="A323" s="63" t="s">
        <v>1720</v>
      </c>
    </row>
    <row r="324" spans="1:11">
      <c r="C324" s="63" t="s">
        <v>316</v>
      </c>
      <c r="D324" s="63" t="s">
        <v>317</v>
      </c>
      <c r="E324" s="63" t="s">
        <v>318</v>
      </c>
      <c r="F324" s="63" t="s">
        <v>319</v>
      </c>
      <c r="H324" s="63" t="s">
        <v>320</v>
      </c>
      <c r="K324" s="63" t="s">
        <v>321</v>
      </c>
    </row>
    <row r="326" spans="1:11">
      <c r="A326" s="63" t="s">
        <v>1721</v>
      </c>
    </row>
    <row r="327" spans="1:11">
      <c r="C327" s="63" t="s">
        <v>316</v>
      </c>
      <c r="D327" s="63" t="s">
        <v>317</v>
      </c>
      <c r="E327" s="63" t="s">
        <v>318</v>
      </c>
      <c r="F327" s="63" t="s">
        <v>319</v>
      </c>
      <c r="H327" s="63" t="s">
        <v>320</v>
      </c>
      <c r="K327" s="63" t="s">
        <v>321</v>
      </c>
    </row>
    <row r="329" spans="1:11">
      <c r="A329" s="63" t="s">
        <v>1722</v>
      </c>
    </row>
    <row r="330" spans="1:11">
      <c r="C330" s="63" t="s">
        <v>316</v>
      </c>
      <c r="D330" s="63" t="s">
        <v>317</v>
      </c>
      <c r="E330" s="63" t="s">
        <v>318</v>
      </c>
      <c r="F330" s="63" t="s">
        <v>319</v>
      </c>
      <c r="H330" s="63" t="s">
        <v>320</v>
      </c>
      <c r="K330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FF1C-93BC-49D1-8659-0C67E150592A}">
  <dimension ref="A3:D49"/>
  <sheetViews>
    <sheetView showGridLines="0" zoomScaleNormal="100" workbookViewId="0">
      <selection activeCell="A4" sqref="A4"/>
    </sheetView>
  </sheetViews>
  <sheetFormatPr baseColWidth="10" defaultRowHeight="14.25"/>
  <sheetData>
    <row r="3" spans="1:3" ht="18">
      <c r="C3" s="124" t="s">
        <v>1659</v>
      </c>
    </row>
    <row r="6" spans="1:3">
      <c r="A6" t="s">
        <v>1660</v>
      </c>
    </row>
    <row r="7" spans="1:3">
      <c r="A7" t="s">
        <v>1672</v>
      </c>
    </row>
    <row r="8" spans="1:3" ht="7.15" customHeight="1"/>
    <row r="9" spans="1:3">
      <c r="A9" s="130" t="s">
        <v>1661</v>
      </c>
    </row>
    <row r="10" spans="1:3">
      <c r="A10" t="s">
        <v>1662</v>
      </c>
    </row>
    <row r="11" spans="1:3">
      <c r="A11" t="s">
        <v>1667</v>
      </c>
    </row>
    <row r="12" spans="1:3" ht="7.15" customHeight="1"/>
    <row r="19" spans="1:1">
      <c r="A19" s="130" t="s">
        <v>1663</v>
      </c>
    </row>
    <row r="20" spans="1:1">
      <c r="A20" t="s">
        <v>1664</v>
      </c>
    </row>
    <row r="21" spans="1:1">
      <c r="A21" t="s">
        <v>1665</v>
      </c>
    </row>
    <row r="22" spans="1:1" ht="7.15" customHeight="1"/>
    <row r="26" spans="1:1">
      <c r="A26" t="s">
        <v>1666</v>
      </c>
    </row>
    <row r="27" spans="1:1" ht="7.15" customHeight="1"/>
    <row r="31" spans="1:1">
      <c r="A31" t="s">
        <v>1668</v>
      </c>
    </row>
    <row r="32" spans="1:1">
      <c r="A32" t="s">
        <v>1669</v>
      </c>
    </row>
    <row r="33" spans="1:4" ht="7.15" customHeight="1"/>
    <row r="34" spans="1:4" ht="15">
      <c r="A34" s="60" t="s">
        <v>501</v>
      </c>
      <c r="D34" s="60" t="s">
        <v>502</v>
      </c>
    </row>
    <row r="35" spans="1:4" ht="7.15" customHeight="1"/>
    <row r="48" spans="1:4">
      <c r="A48" t="s">
        <v>1670</v>
      </c>
    </row>
    <row r="49" spans="1:1">
      <c r="A49" t="s">
        <v>1671</v>
      </c>
    </row>
  </sheetData>
  <sheetProtection algorithmName="SHA-512" hashValue="AhmqQdEdKa+3/dAvT2jqOdm7LVOrIn1Uvx/Wb5Hl3hAmnwWQmM4/IsI+kr02KfFAOjAvlDEL+7ms93nZD6gAoQ==" saltValue="hNCjMB3oPC0Uo7w4gr0eOw==" spinCount="100000" sheet="1" objects="1" scenarios="1" selectLockedCells="1"/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5</xdr:col>
                <xdr:colOff>781050</xdr:colOff>
                <xdr:row>16</xdr:row>
                <xdr:rowOff>161925</xdr:rowOff>
              </to>
            </anchor>
          </objectPr>
        </oleObject>
      </mc:Choice>
      <mc:Fallback>
        <oleObject shapeId="20481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D7B3-49C2-481D-BA7F-4F4A1945FD4C}">
  <sheetPr>
    <tabColor rgb="FFFFFFCC"/>
  </sheetPr>
  <dimension ref="A1:L683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1175</v>
      </c>
    </row>
    <row r="2" spans="1:12">
      <c r="A2" s="64" t="s">
        <v>1755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1176</v>
      </c>
      <c r="C7" s="68">
        <v>20</v>
      </c>
      <c r="D7" s="68">
        <v>14</v>
      </c>
      <c r="E7" s="68">
        <v>2</v>
      </c>
      <c r="F7" s="68">
        <v>4</v>
      </c>
      <c r="G7" s="68">
        <v>615</v>
      </c>
      <c r="H7" s="63" t="s">
        <v>323</v>
      </c>
      <c r="I7" s="69">
        <v>497</v>
      </c>
      <c r="J7" s="68">
        <v>30</v>
      </c>
      <c r="K7" s="63" t="s">
        <v>323</v>
      </c>
      <c r="L7" s="69">
        <v>10</v>
      </c>
    </row>
    <row r="8" spans="1:12">
      <c r="A8" s="68">
        <v>2</v>
      </c>
      <c r="B8" s="63" t="s">
        <v>500</v>
      </c>
      <c r="C8" s="68">
        <v>20</v>
      </c>
      <c r="D8" s="68">
        <v>14</v>
      </c>
      <c r="E8" s="68">
        <v>0</v>
      </c>
      <c r="F8" s="68">
        <v>6</v>
      </c>
      <c r="G8" s="68">
        <v>607</v>
      </c>
      <c r="H8" s="63" t="s">
        <v>323</v>
      </c>
      <c r="I8" s="69">
        <v>550</v>
      </c>
      <c r="J8" s="68">
        <v>28</v>
      </c>
      <c r="K8" s="63" t="s">
        <v>323</v>
      </c>
      <c r="L8" s="69">
        <v>12</v>
      </c>
    </row>
    <row r="9" spans="1:12">
      <c r="A9" s="68">
        <v>3</v>
      </c>
      <c r="B9" s="63" t="s">
        <v>453</v>
      </c>
      <c r="C9" s="68">
        <v>20</v>
      </c>
      <c r="D9" s="68">
        <v>13</v>
      </c>
      <c r="E9" s="68">
        <v>2</v>
      </c>
      <c r="F9" s="68">
        <v>5</v>
      </c>
      <c r="G9" s="68">
        <v>639</v>
      </c>
      <c r="H9" s="63" t="s">
        <v>323</v>
      </c>
      <c r="I9" s="69">
        <v>598</v>
      </c>
      <c r="J9" s="68">
        <v>28</v>
      </c>
      <c r="K9" s="63" t="s">
        <v>323</v>
      </c>
      <c r="L9" s="69">
        <v>12</v>
      </c>
    </row>
    <row r="10" spans="1:12">
      <c r="A10" s="68">
        <v>4</v>
      </c>
      <c r="B10" s="63" t="s">
        <v>1177</v>
      </c>
      <c r="C10" s="68">
        <v>20</v>
      </c>
      <c r="D10" s="68">
        <v>11</v>
      </c>
      <c r="E10" s="68">
        <v>1</v>
      </c>
      <c r="F10" s="68">
        <v>8</v>
      </c>
      <c r="G10" s="68">
        <v>542</v>
      </c>
      <c r="H10" s="63" t="s">
        <v>323</v>
      </c>
      <c r="I10" s="69">
        <v>546</v>
      </c>
      <c r="J10" s="68">
        <v>23</v>
      </c>
      <c r="K10" s="63" t="s">
        <v>323</v>
      </c>
      <c r="L10" s="69">
        <v>17</v>
      </c>
    </row>
    <row r="11" spans="1:12">
      <c r="A11" s="68">
        <v>5</v>
      </c>
      <c r="B11" s="63" t="s">
        <v>1178</v>
      </c>
      <c r="C11" s="68">
        <v>20</v>
      </c>
      <c r="D11" s="68">
        <v>11</v>
      </c>
      <c r="E11" s="68">
        <v>0</v>
      </c>
      <c r="F11" s="68">
        <v>9</v>
      </c>
      <c r="G11" s="68">
        <v>581</v>
      </c>
      <c r="H11" s="63" t="s">
        <v>323</v>
      </c>
      <c r="I11" s="69">
        <v>579</v>
      </c>
      <c r="J11" s="68">
        <v>22</v>
      </c>
      <c r="K11" s="63" t="s">
        <v>323</v>
      </c>
      <c r="L11" s="69">
        <v>18</v>
      </c>
    </row>
    <row r="12" spans="1:12">
      <c r="A12" s="68">
        <v>6</v>
      </c>
      <c r="B12" s="63" t="s">
        <v>468</v>
      </c>
      <c r="C12" s="68">
        <v>20</v>
      </c>
      <c r="D12" s="68">
        <v>9</v>
      </c>
      <c r="E12" s="68">
        <v>1</v>
      </c>
      <c r="F12" s="68">
        <v>10</v>
      </c>
      <c r="G12" s="68">
        <v>532</v>
      </c>
      <c r="H12" s="63" t="s">
        <v>323</v>
      </c>
      <c r="I12" s="69">
        <v>534</v>
      </c>
      <c r="J12" s="68">
        <v>19</v>
      </c>
      <c r="K12" s="63" t="s">
        <v>323</v>
      </c>
      <c r="L12" s="69">
        <v>21</v>
      </c>
    </row>
    <row r="13" spans="1:12">
      <c r="A13" s="68">
        <v>7</v>
      </c>
      <c r="B13" s="63" t="s">
        <v>466</v>
      </c>
      <c r="C13" s="68">
        <v>20</v>
      </c>
      <c r="D13" s="68">
        <v>7</v>
      </c>
      <c r="E13" s="68">
        <v>4</v>
      </c>
      <c r="F13" s="68">
        <v>9</v>
      </c>
      <c r="G13" s="68">
        <v>542</v>
      </c>
      <c r="H13" s="63" t="s">
        <v>323</v>
      </c>
      <c r="I13" s="69">
        <v>529</v>
      </c>
      <c r="J13" s="68">
        <v>18</v>
      </c>
      <c r="K13" s="63" t="s">
        <v>323</v>
      </c>
      <c r="L13" s="69">
        <v>22</v>
      </c>
    </row>
    <row r="14" spans="1:12">
      <c r="A14" s="68">
        <v>8</v>
      </c>
      <c r="B14" s="63" t="s">
        <v>421</v>
      </c>
      <c r="C14" s="68">
        <v>20</v>
      </c>
      <c r="D14" s="68">
        <v>8</v>
      </c>
      <c r="E14" s="68">
        <v>0</v>
      </c>
      <c r="F14" s="68">
        <v>12</v>
      </c>
      <c r="G14" s="68">
        <v>579</v>
      </c>
      <c r="H14" s="63" t="s">
        <v>323</v>
      </c>
      <c r="I14" s="69">
        <v>610</v>
      </c>
      <c r="J14" s="68">
        <v>16</v>
      </c>
      <c r="K14" s="63" t="s">
        <v>323</v>
      </c>
      <c r="L14" s="69">
        <v>24</v>
      </c>
    </row>
    <row r="15" spans="1:12">
      <c r="A15" s="68">
        <v>9</v>
      </c>
      <c r="B15" s="63" t="s">
        <v>1179</v>
      </c>
      <c r="C15" s="68">
        <v>20</v>
      </c>
      <c r="D15" s="68">
        <v>7</v>
      </c>
      <c r="E15" s="68">
        <v>1</v>
      </c>
      <c r="F15" s="68">
        <v>12</v>
      </c>
      <c r="G15" s="68">
        <v>586</v>
      </c>
      <c r="H15" s="63" t="s">
        <v>323</v>
      </c>
      <c r="I15" s="69">
        <v>588</v>
      </c>
      <c r="J15" s="68">
        <v>15</v>
      </c>
      <c r="K15" s="63" t="s">
        <v>323</v>
      </c>
      <c r="L15" s="69">
        <v>25</v>
      </c>
    </row>
    <row r="16" spans="1:12">
      <c r="A16" s="68">
        <v>10</v>
      </c>
      <c r="B16" s="63" t="s">
        <v>1180</v>
      </c>
      <c r="C16" s="68">
        <v>20</v>
      </c>
      <c r="D16" s="68">
        <v>7</v>
      </c>
      <c r="E16" s="68">
        <v>0</v>
      </c>
      <c r="F16" s="68">
        <v>13</v>
      </c>
      <c r="G16" s="68">
        <v>561</v>
      </c>
      <c r="H16" s="63" t="s">
        <v>323</v>
      </c>
      <c r="I16" s="69">
        <v>609</v>
      </c>
      <c r="J16" s="68">
        <v>14</v>
      </c>
      <c r="K16" s="63" t="s">
        <v>323</v>
      </c>
      <c r="L16" s="69">
        <v>26</v>
      </c>
    </row>
    <row r="17" spans="1:12">
      <c r="A17" s="68">
        <v>11</v>
      </c>
      <c r="B17" s="63" t="s">
        <v>1181</v>
      </c>
      <c r="C17" s="68">
        <v>20</v>
      </c>
      <c r="D17" s="68">
        <v>3</v>
      </c>
      <c r="E17" s="68">
        <v>1</v>
      </c>
      <c r="F17" s="68">
        <v>16</v>
      </c>
      <c r="G17" s="68">
        <v>443</v>
      </c>
      <c r="H17" s="63" t="s">
        <v>323</v>
      </c>
      <c r="I17" s="69">
        <v>587</v>
      </c>
      <c r="J17" s="68">
        <v>7</v>
      </c>
      <c r="K17" s="63" t="s">
        <v>323</v>
      </c>
      <c r="L17" s="69">
        <v>33</v>
      </c>
    </row>
    <row r="19" spans="1:12">
      <c r="A19" s="65" t="s">
        <v>556</v>
      </c>
    </row>
    <row r="20" spans="1:12">
      <c r="C20" s="66" t="s">
        <v>316</v>
      </c>
      <c r="D20" s="66" t="s">
        <v>317</v>
      </c>
      <c r="E20" s="66" t="s">
        <v>318</v>
      </c>
      <c r="F20" s="66" t="s">
        <v>319</v>
      </c>
      <c r="H20" s="67" t="s">
        <v>320</v>
      </c>
      <c r="K20" s="67" t="s">
        <v>321</v>
      </c>
    </row>
    <row r="21" spans="1:12">
      <c r="A21" s="68">
        <v>1</v>
      </c>
      <c r="B21" s="63" t="s">
        <v>1182</v>
      </c>
      <c r="C21" s="68">
        <v>18</v>
      </c>
      <c r="D21" s="68">
        <v>17</v>
      </c>
      <c r="E21" s="68">
        <v>0</v>
      </c>
      <c r="F21" s="68">
        <v>1</v>
      </c>
      <c r="G21" s="68">
        <v>593</v>
      </c>
      <c r="H21" s="63" t="s">
        <v>323</v>
      </c>
      <c r="I21" s="69">
        <v>440</v>
      </c>
      <c r="J21" s="68">
        <v>34</v>
      </c>
      <c r="K21" s="63" t="s">
        <v>323</v>
      </c>
      <c r="L21" s="69">
        <v>2</v>
      </c>
    </row>
    <row r="22" spans="1:12">
      <c r="A22" s="68">
        <v>2</v>
      </c>
      <c r="B22" s="63" t="s">
        <v>1184</v>
      </c>
      <c r="C22" s="68">
        <v>18</v>
      </c>
      <c r="D22" s="68">
        <v>12</v>
      </c>
      <c r="E22" s="68">
        <v>2</v>
      </c>
      <c r="F22" s="68">
        <v>4</v>
      </c>
      <c r="G22" s="68">
        <v>585</v>
      </c>
      <c r="H22" s="63" t="s">
        <v>323</v>
      </c>
      <c r="I22" s="69">
        <v>480</v>
      </c>
      <c r="J22" s="68">
        <v>26</v>
      </c>
      <c r="K22" s="63" t="s">
        <v>323</v>
      </c>
      <c r="L22" s="69">
        <v>10</v>
      </c>
    </row>
    <row r="23" spans="1:12">
      <c r="A23" s="68">
        <v>3</v>
      </c>
      <c r="B23" s="63" t="s">
        <v>1183</v>
      </c>
      <c r="C23" s="68">
        <v>18</v>
      </c>
      <c r="D23" s="68">
        <v>11</v>
      </c>
      <c r="E23" s="68">
        <v>2</v>
      </c>
      <c r="F23" s="68">
        <v>5</v>
      </c>
      <c r="G23" s="68">
        <v>491</v>
      </c>
      <c r="H23" s="63" t="s">
        <v>323</v>
      </c>
      <c r="I23" s="69">
        <v>452</v>
      </c>
      <c r="J23" s="68">
        <v>24</v>
      </c>
      <c r="K23" s="63" t="s">
        <v>323</v>
      </c>
      <c r="L23" s="69">
        <v>12</v>
      </c>
    </row>
    <row r="24" spans="1:12">
      <c r="A24" s="68">
        <v>4</v>
      </c>
      <c r="B24" s="63" t="s">
        <v>1187</v>
      </c>
      <c r="C24" s="68">
        <v>18</v>
      </c>
      <c r="D24" s="68">
        <v>10</v>
      </c>
      <c r="E24" s="68">
        <v>1</v>
      </c>
      <c r="F24" s="68">
        <v>7</v>
      </c>
      <c r="G24" s="68">
        <v>489</v>
      </c>
      <c r="H24" s="63" t="s">
        <v>323</v>
      </c>
      <c r="I24" s="69">
        <v>448</v>
      </c>
      <c r="J24" s="68">
        <v>21</v>
      </c>
      <c r="K24" s="63" t="s">
        <v>323</v>
      </c>
      <c r="L24" s="69">
        <v>15</v>
      </c>
    </row>
    <row r="25" spans="1:12">
      <c r="A25" s="68">
        <v>5</v>
      </c>
      <c r="B25" s="63" t="s">
        <v>1186</v>
      </c>
      <c r="C25" s="68">
        <v>18</v>
      </c>
      <c r="D25" s="68">
        <v>9</v>
      </c>
      <c r="E25" s="68">
        <v>1</v>
      </c>
      <c r="F25" s="68">
        <v>8</v>
      </c>
      <c r="G25" s="68">
        <v>451</v>
      </c>
      <c r="H25" s="63" t="s">
        <v>323</v>
      </c>
      <c r="I25" s="69">
        <v>442</v>
      </c>
      <c r="J25" s="68">
        <v>19</v>
      </c>
      <c r="K25" s="63" t="s">
        <v>323</v>
      </c>
      <c r="L25" s="69">
        <v>17</v>
      </c>
    </row>
    <row r="26" spans="1:12">
      <c r="A26" s="68">
        <v>6</v>
      </c>
      <c r="B26" s="63" t="s">
        <v>1185</v>
      </c>
      <c r="C26" s="68">
        <v>18</v>
      </c>
      <c r="D26" s="68">
        <v>8</v>
      </c>
      <c r="E26" s="68">
        <v>1</v>
      </c>
      <c r="F26" s="68">
        <v>9</v>
      </c>
      <c r="G26" s="68">
        <v>502</v>
      </c>
      <c r="H26" s="63" t="s">
        <v>323</v>
      </c>
      <c r="I26" s="69">
        <v>522</v>
      </c>
      <c r="J26" s="68">
        <v>17</v>
      </c>
      <c r="K26" s="63" t="s">
        <v>323</v>
      </c>
      <c r="L26" s="69">
        <v>19</v>
      </c>
    </row>
    <row r="27" spans="1:12">
      <c r="A27" s="68">
        <v>7</v>
      </c>
      <c r="B27" s="63" t="s">
        <v>1188</v>
      </c>
      <c r="C27" s="68">
        <v>18</v>
      </c>
      <c r="D27" s="68">
        <v>8</v>
      </c>
      <c r="E27" s="68">
        <v>0</v>
      </c>
      <c r="F27" s="68">
        <v>10</v>
      </c>
      <c r="G27" s="68">
        <v>471</v>
      </c>
      <c r="H27" s="63" t="s">
        <v>323</v>
      </c>
      <c r="I27" s="69">
        <v>518</v>
      </c>
      <c r="J27" s="68">
        <v>16</v>
      </c>
      <c r="K27" s="63" t="s">
        <v>323</v>
      </c>
      <c r="L27" s="69">
        <v>20</v>
      </c>
    </row>
    <row r="28" spans="1:12">
      <c r="A28" s="68">
        <v>8</v>
      </c>
      <c r="B28" s="63" t="s">
        <v>1189</v>
      </c>
      <c r="C28" s="68">
        <v>18</v>
      </c>
      <c r="D28" s="68">
        <v>5</v>
      </c>
      <c r="E28" s="68">
        <v>0</v>
      </c>
      <c r="F28" s="68">
        <v>13</v>
      </c>
      <c r="G28" s="68">
        <v>503</v>
      </c>
      <c r="H28" s="63" t="s">
        <v>323</v>
      </c>
      <c r="I28" s="69">
        <v>576</v>
      </c>
      <c r="J28" s="68">
        <v>10</v>
      </c>
      <c r="K28" s="63" t="s">
        <v>323</v>
      </c>
      <c r="L28" s="69">
        <v>26</v>
      </c>
    </row>
    <row r="29" spans="1:12">
      <c r="A29" s="68">
        <v>9</v>
      </c>
      <c r="B29" s="63" t="s">
        <v>1190</v>
      </c>
      <c r="C29" s="68">
        <v>18</v>
      </c>
      <c r="D29" s="68">
        <v>3</v>
      </c>
      <c r="E29" s="68">
        <v>1</v>
      </c>
      <c r="F29" s="68">
        <v>14</v>
      </c>
      <c r="G29" s="68">
        <v>395</v>
      </c>
      <c r="H29" s="63" t="s">
        <v>323</v>
      </c>
      <c r="I29" s="69">
        <v>547</v>
      </c>
      <c r="J29" s="68">
        <v>7</v>
      </c>
      <c r="K29" s="63" t="s">
        <v>323</v>
      </c>
      <c r="L29" s="69">
        <v>29</v>
      </c>
    </row>
    <row r="30" spans="1:12">
      <c r="A30" s="68">
        <v>10</v>
      </c>
      <c r="B30" s="63" t="s">
        <v>1191</v>
      </c>
      <c r="C30" s="68">
        <v>18</v>
      </c>
      <c r="D30" s="68">
        <v>3</v>
      </c>
      <c r="E30" s="68">
        <v>0</v>
      </c>
      <c r="F30" s="68">
        <v>15</v>
      </c>
      <c r="G30" s="68">
        <v>472</v>
      </c>
      <c r="H30" s="63" t="s">
        <v>323</v>
      </c>
      <c r="I30" s="69">
        <v>527</v>
      </c>
      <c r="J30" s="68">
        <v>6</v>
      </c>
      <c r="K30" s="63" t="s">
        <v>323</v>
      </c>
      <c r="L30" s="69">
        <v>30</v>
      </c>
    </row>
    <row r="32" spans="1:12">
      <c r="A32" s="65" t="s">
        <v>1192</v>
      </c>
    </row>
    <row r="33" spans="1:12">
      <c r="C33" s="66" t="s">
        <v>316</v>
      </c>
      <c r="D33" s="66" t="s">
        <v>317</v>
      </c>
      <c r="E33" s="66" t="s">
        <v>318</v>
      </c>
      <c r="F33" s="66" t="s">
        <v>319</v>
      </c>
      <c r="H33" s="67" t="s">
        <v>320</v>
      </c>
      <c r="K33" s="67" t="s">
        <v>321</v>
      </c>
    </row>
    <row r="34" spans="1:12">
      <c r="A34" s="68">
        <v>1</v>
      </c>
      <c r="B34" s="63" t="s">
        <v>1193</v>
      </c>
      <c r="C34" s="68">
        <v>12</v>
      </c>
      <c r="D34" s="68">
        <v>11</v>
      </c>
      <c r="E34" s="68">
        <v>0</v>
      </c>
      <c r="F34" s="68">
        <v>1</v>
      </c>
      <c r="G34" s="68">
        <v>376</v>
      </c>
      <c r="H34" s="63" t="s">
        <v>323</v>
      </c>
      <c r="I34" s="69">
        <v>287</v>
      </c>
      <c r="J34" s="68">
        <v>22</v>
      </c>
      <c r="K34" s="63" t="s">
        <v>323</v>
      </c>
      <c r="L34" s="69">
        <v>2</v>
      </c>
    </row>
    <row r="35" spans="1:12">
      <c r="A35" s="68">
        <v>2</v>
      </c>
      <c r="B35" s="63" t="s">
        <v>1194</v>
      </c>
      <c r="C35" s="68">
        <v>12</v>
      </c>
      <c r="D35" s="68">
        <v>8</v>
      </c>
      <c r="E35" s="68">
        <v>0</v>
      </c>
      <c r="F35" s="68">
        <v>4</v>
      </c>
      <c r="G35" s="68">
        <v>346</v>
      </c>
      <c r="H35" s="63" t="s">
        <v>323</v>
      </c>
      <c r="I35" s="69">
        <v>308</v>
      </c>
      <c r="J35" s="68">
        <v>16</v>
      </c>
      <c r="K35" s="63" t="s">
        <v>323</v>
      </c>
      <c r="L35" s="69">
        <v>8</v>
      </c>
    </row>
    <row r="36" spans="1:12">
      <c r="A36" s="68">
        <v>3</v>
      </c>
      <c r="B36" s="63" t="s">
        <v>1195</v>
      </c>
      <c r="C36" s="68">
        <v>12</v>
      </c>
      <c r="D36" s="68">
        <v>7</v>
      </c>
      <c r="E36" s="68">
        <v>0</v>
      </c>
      <c r="F36" s="68">
        <v>5</v>
      </c>
      <c r="G36" s="68">
        <v>337</v>
      </c>
      <c r="H36" s="63" t="s">
        <v>323</v>
      </c>
      <c r="I36" s="69">
        <v>337</v>
      </c>
      <c r="J36" s="68">
        <v>14</v>
      </c>
      <c r="K36" s="63" t="s">
        <v>323</v>
      </c>
      <c r="L36" s="69">
        <v>10</v>
      </c>
    </row>
    <row r="37" spans="1:12">
      <c r="A37" s="68">
        <v>4</v>
      </c>
      <c r="B37" s="63" t="s">
        <v>1199</v>
      </c>
      <c r="C37" s="68">
        <v>12</v>
      </c>
      <c r="D37" s="68">
        <v>5</v>
      </c>
      <c r="E37" s="68">
        <v>0</v>
      </c>
      <c r="F37" s="68">
        <v>7</v>
      </c>
      <c r="G37" s="68">
        <v>329</v>
      </c>
      <c r="H37" s="63" t="s">
        <v>323</v>
      </c>
      <c r="I37" s="69">
        <v>302</v>
      </c>
      <c r="J37" s="68">
        <v>10</v>
      </c>
      <c r="K37" s="63" t="s">
        <v>323</v>
      </c>
      <c r="L37" s="69">
        <v>14</v>
      </c>
    </row>
    <row r="38" spans="1:12">
      <c r="A38" s="68">
        <v>5</v>
      </c>
      <c r="B38" s="63" t="s">
        <v>1196</v>
      </c>
      <c r="C38" s="68">
        <v>12</v>
      </c>
      <c r="D38" s="68">
        <v>5</v>
      </c>
      <c r="E38" s="68">
        <v>0</v>
      </c>
      <c r="F38" s="68">
        <v>7</v>
      </c>
      <c r="G38" s="68">
        <v>342</v>
      </c>
      <c r="H38" s="63" t="s">
        <v>323</v>
      </c>
      <c r="I38" s="69">
        <v>367</v>
      </c>
      <c r="J38" s="68">
        <v>10</v>
      </c>
      <c r="K38" s="63" t="s">
        <v>323</v>
      </c>
      <c r="L38" s="69">
        <v>14</v>
      </c>
    </row>
    <row r="39" spans="1:12">
      <c r="A39" s="68">
        <v>6</v>
      </c>
      <c r="B39" s="63" t="s">
        <v>1197</v>
      </c>
      <c r="C39" s="68">
        <v>12</v>
      </c>
      <c r="D39" s="68">
        <v>3</v>
      </c>
      <c r="E39" s="68">
        <v>0</v>
      </c>
      <c r="F39" s="68">
        <v>9</v>
      </c>
      <c r="G39" s="68">
        <v>321</v>
      </c>
      <c r="H39" s="63" t="s">
        <v>323</v>
      </c>
      <c r="I39" s="69">
        <v>362</v>
      </c>
      <c r="J39" s="68">
        <v>6</v>
      </c>
      <c r="K39" s="63" t="s">
        <v>323</v>
      </c>
      <c r="L39" s="69">
        <v>18</v>
      </c>
    </row>
    <row r="40" spans="1:12">
      <c r="A40" s="68">
        <v>7</v>
      </c>
      <c r="B40" s="63" t="s">
        <v>1198</v>
      </c>
      <c r="C40" s="68">
        <v>12</v>
      </c>
      <c r="D40" s="68">
        <v>3</v>
      </c>
      <c r="E40" s="68">
        <v>0</v>
      </c>
      <c r="F40" s="68">
        <v>9</v>
      </c>
      <c r="G40" s="68">
        <v>282</v>
      </c>
      <c r="H40" s="63" t="s">
        <v>323</v>
      </c>
      <c r="I40" s="69">
        <v>370</v>
      </c>
      <c r="J40" s="68">
        <v>6</v>
      </c>
      <c r="K40" s="63" t="s">
        <v>323</v>
      </c>
      <c r="L40" s="69">
        <v>18</v>
      </c>
    </row>
    <row r="42" spans="1:12">
      <c r="A42" s="65" t="s">
        <v>1200</v>
      </c>
    </row>
    <row r="43" spans="1:12">
      <c r="C43" s="66" t="s">
        <v>316</v>
      </c>
      <c r="D43" s="66" t="s">
        <v>317</v>
      </c>
      <c r="E43" s="66" t="s">
        <v>318</v>
      </c>
      <c r="F43" s="66" t="s">
        <v>319</v>
      </c>
      <c r="H43" s="67" t="s">
        <v>320</v>
      </c>
      <c r="K43" s="67" t="s">
        <v>321</v>
      </c>
    </row>
    <row r="44" spans="1:12">
      <c r="A44" s="68">
        <v>1</v>
      </c>
      <c r="B44" s="63" t="s">
        <v>451</v>
      </c>
      <c r="C44" s="68">
        <v>14</v>
      </c>
      <c r="D44" s="68">
        <v>9</v>
      </c>
      <c r="E44" s="68">
        <v>2</v>
      </c>
      <c r="F44" s="68">
        <v>3</v>
      </c>
      <c r="G44" s="68">
        <v>368</v>
      </c>
      <c r="H44" s="63" t="s">
        <v>323</v>
      </c>
      <c r="I44" s="69">
        <v>341</v>
      </c>
      <c r="J44" s="68">
        <v>20</v>
      </c>
      <c r="K44" s="63" t="s">
        <v>323</v>
      </c>
      <c r="L44" s="69">
        <v>8</v>
      </c>
    </row>
    <row r="45" spans="1:12">
      <c r="A45" s="68">
        <v>2</v>
      </c>
      <c r="B45" s="63" t="s">
        <v>1203</v>
      </c>
      <c r="C45" s="68">
        <v>14</v>
      </c>
      <c r="D45" s="68">
        <v>8</v>
      </c>
      <c r="E45" s="68">
        <v>2</v>
      </c>
      <c r="F45" s="68">
        <v>4</v>
      </c>
      <c r="G45" s="68">
        <v>371</v>
      </c>
      <c r="H45" s="63" t="s">
        <v>323</v>
      </c>
      <c r="I45" s="69">
        <v>329</v>
      </c>
      <c r="J45" s="68">
        <v>18</v>
      </c>
      <c r="K45" s="63" t="s">
        <v>323</v>
      </c>
      <c r="L45" s="69">
        <v>10</v>
      </c>
    </row>
    <row r="46" spans="1:12">
      <c r="A46" s="68">
        <v>3</v>
      </c>
      <c r="B46" s="63" t="s">
        <v>1202</v>
      </c>
      <c r="C46" s="68">
        <v>14</v>
      </c>
      <c r="D46" s="68">
        <v>8</v>
      </c>
      <c r="E46" s="68">
        <v>1</v>
      </c>
      <c r="F46" s="68">
        <v>5</v>
      </c>
      <c r="G46" s="68">
        <v>345</v>
      </c>
      <c r="H46" s="63" t="s">
        <v>323</v>
      </c>
      <c r="I46" s="69">
        <v>343</v>
      </c>
      <c r="J46" s="68">
        <v>17</v>
      </c>
      <c r="K46" s="63" t="s">
        <v>323</v>
      </c>
      <c r="L46" s="69">
        <v>11</v>
      </c>
    </row>
    <row r="47" spans="1:12">
      <c r="A47" s="68">
        <v>4</v>
      </c>
      <c r="B47" s="63" t="s">
        <v>1204</v>
      </c>
      <c r="C47" s="68">
        <v>14</v>
      </c>
      <c r="D47" s="68">
        <v>6</v>
      </c>
      <c r="E47" s="68">
        <v>3</v>
      </c>
      <c r="F47" s="68">
        <v>5</v>
      </c>
      <c r="G47" s="68">
        <v>378</v>
      </c>
      <c r="H47" s="63" t="s">
        <v>323</v>
      </c>
      <c r="I47" s="69">
        <v>362</v>
      </c>
      <c r="J47" s="68">
        <v>15</v>
      </c>
      <c r="K47" s="63" t="s">
        <v>323</v>
      </c>
      <c r="L47" s="69">
        <v>13</v>
      </c>
    </row>
    <row r="48" spans="1:12">
      <c r="A48" s="68">
        <v>5</v>
      </c>
      <c r="B48" s="63" t="s">
        <v>1201</v>
      </c>
      <c r="C48" s="68">
        <v>14</v>
      </c>
      <c r="D48" s="68">
        <v>6</v>
      </c>
      <c r="E48" s="68">
        <v>2</v>
      </c>
      <c r="F48" s="68">
        <v>6</v>
      </c>
      <c r="G48" s="68">
        <v>391</v>
      </c>
      <c r="H48" s="63" t="s">
        <v>323</v>
      </c>
      <c r="I48" s="69">
        <v>348</v>
      </c>
      <c r="J48" s="68">
        <v>14</v>
      </c>
      <c r="K48" s="63" t="s">
        <v>323</v>
      </c>
      <c r="L48" s="69">
        <v>14</v>
      </c>
    </row>
    <row r="49" spans="1:12">
      <c r="A49" s="68">
        <v>6</v>
      </c>
      <c r="B49" s="63" t="s">
        <v>1206</v>
      </c>
      <c r="C49" s="68">
        <v>14</v>
      </c>
      <c r="D49" s="68">
        <v>6</v>
      </c>
      <c r="E49" s="68">
        <v>0</v>
      </c>
      <c r="F49" s="68">
        <v>8</v>
      </c>
      <c r="G49" s="68">
        <v>359</v>
      </c>
      <c r="H49" s="63" t="s">
        <v>323</v>
      </c>
      <c r="I49" s="69">
        <v>364</v>
      </c>
      <c r="J49" s="68">
        <v>12</v>
      </c>
      <c r="K49" s="63" t="s">
        <v>323</v>
      </c>
      <c r="L49" s="69">
        <v>16</v>
      </c>
    </row>
    <row r="50" spans="1:12">
      <c r="A50" s="68">
        <v>7</v>
      </c>
      <c r="B50" s="63" t="s">
        <v>1205</v>
      </c>
      <c r="C50" s="68">
        <v>14</v>
      </c>
      <c r="D50" s="68">
        <v>5</v>
      </c>
      <c r="E50" s="68">
        <v>0</v>
      </c>
      <c r="F50" s="68">
        <v>9</v>
      </c>
      <c r="G50" s="68">
        <v>344</v>
      </c>
      <c r="H50" s="63" t="s">
        <v>323</v>
      </c>
      <c r="I50" s="69">
        <v>421</v>
      </c>
      <c r="J50" s="68">
        <v>10</v>
      </c>
      <c r="K50" s="63" t="s">
        <v>323</v>
      </c>
      <c r="L50" s="69">
        <v>18</v>
      </c>
    </row>
    <row r="51" spans="1:12">
      <c r="A51" s="68">
        <v>8</v>
      </c>
      <c r="B51" s="63" t="s">
        <v>1207</v>
      </c>
      <c r="C51" s="68">
        <v>14</v>
      </c>
      <c r="D51" s="68">
        <v>3</v>
      </c>
      <c r="E51" s="68">
        <v>0</v>
      </c>
      <c r="F51" s="68">
        <v>11</v>
      </c>
      <c r="G51" s="68">
        <v>339</v>
      </c>
      <c r="H51" s="63" t="s">
        <v>323</v>
      </c>
      <c r="I51" s="69">
        <v>387</v>
      </c>
      <c r="J51" s="68">
        <v>6</v>
      </c>
      <c r="K51" s="63" t="s">
        <v>323</v>
      </c>
      <c r="L51" s="69">
        <v>22</v>
      </c>
    </row>
    <row r="53" spans="1:12">
      <c r="A53" s="65" t="s">
        <v>1208</v>
      </c>
    </row>
    <row r="54" spans="1:12">
      <c r="C54" s="66" t="s">
        <v>316</v>
      </c>
      <c r="D54" s="66" t="s">
        <v>317</v>
      </c>
      <c r="E54" s="66" t="s">
        <v>318</v>
      </c>
      <c r="F54" s="66" t="s">
        <v>319</v>
      </c>
      <c r="H54" s="67" t="s">
        <v>320</v>
      </c>
      <c r="K54" s="67" t="s">
        <v>321</v>
      </c>
    </row>
    <row r="55" spans="1:12">
      <c r="A55" s="68">
        <v>1</v>
      </c>
      <c r="B55" s="63" t="s">
        <v>492</v>
      </c>
      <c r="C55" s="68">
        <v>12</v>
      </c>
      <c r="D55" s="68">
        <v>9</v>
      </c>
      <c r="E55" s="68">
        <v>0</v>
      </c>
      <c r="F55" s="68">
        <v>3</v>
      </c>
      <c r="G55" s="68">
        <v>360</v>
      </c>
      <c r="H55" s="63" t="s">
        <v>323</v>
      </c>
      <c r="I55" s="69">
        <v>314</v>
      </c>
      <c r="J55" s="68">
        <v>18</v>
      </c>
      <c r="K55" s="63" t="s">
        <v>323</v>
      </c>
      <c r="L55" s="69">
        <v>6</v>
      </c>
    </row>
    <row r="56" spans="1:12">
      <c r="A56" s="68">
        <v>2</v>
      </c>
      <c r="B56" s="63" t="s">
        <v>1209</v>
      </c>
      <c r="C56" s="68">
        <v>12</v>
      </c>
      <c r="D56" s="68">
        <v>8</v>
      </c>
      <c r="E56" s="68">
        <v>1</v>
      </c>
      <c r="F56" s="68">
        <v>3</v>
      </c>
      <c r="G56" s="68">
        <v>327</v>
      </c>
      <c r="H56" s="63" t="s">
        <v>323</v>
      </c>
      <c r="I56" s="69">
        <v>308</v>
      </c>
      <c r="J56" s="68">
        <v>17</v>
      </c>
      <c r="K56" s="63" t="s">
        <v>323</v>
      </c>
      <c r="L56" s="69">
        <v>7</v>
      </c>
    </row>
    <row r="57" spans="1:12">
      <c r="A57" s="68">
        <v>3</v>
      </c>
      <c r="B57" s="63" t="s">
        <v>1211</v>
      </c>
      <c r="C57" s="68">
        <v>12</v>
      </c>
      <c r="D57" s="68">
        <v>6</v>
      </c>
      <c r="E57" s="68">
        <v>1</v>
      </c>
      <c r="F57" s="68">
        <v>5</v>
      </c>
      <c r="G57" s="68">
        <v>301</v>
      </c>
      <c r="H57" s="63" t="s">
        <v>323</v>
      </c>
      <c r="I57" s="69">
        <v>297</v>
      </c>
      <c r="J57" s="68">
        <v>13</v>
      </c>
      <c r="K57" s="63" t="s">
        <v>323</v>
      </c>
      <c r="L57" s="69">
        <v>11</v>
      </c>
    </row>
    <row r="58" spans="1:12">
      <c r="A58" s="68">
        <v>4</v>
      </c>
      <c r="B58" s="63" t="s">
        <v>1210</v>
      </c>
      <c r="C58" s="68">
        <v>12</v>
      </c>
      <c r="D58" s="68">
        <v>4</v>
      </c>
      <c r="E58" s="68">
        <v>1</v>
      </c>
      <c r="F58" s="68">
        <v>7</v>
      </c>
      <c r="G58" s="68">
        <v>301</v>
      </c>
      <c r="H58" s="63" t="s">
        <v>323</v>
      </c>
      <c r="I58" s="69">
        <v>329</v>
      </c>
      <c r="J58" s="68">
        <v>9</v>
      </c>
      <c r="K58" s="63" t="s">
        <v>323</v>
      </c>
      <c r="L58" s="69">
        <v>15</v>
      </c>
    </row>
    <row r="59" spans="1:12">
      <c r="A59" s="68">
        <v>5</v>
      </c>
      <c r="B59" s="63" t="s">
        <v>1212</v>
      </c>
      <c r="C59" s="68">
        <v>12</v>
      </c>
      <c r="D59" s="68">
        <v>1</v>
      </c>
      <c r="E59" s="68">
        <v>1</v>
      </c>
      <c r="F59" s="68">
        <v>10</v>
      </c>
      <c r="G59" s="68">
        <v>293</v>
      </c>
      <c r="H59" s="63" t="s">
        <v>323</v>
      </c>
      <c r="I59" s="69">
        <v>334</v>
      </c>
      <c r="J59" s="68">
        <v>3</v>
      </c>
      <c r="K59" s="63" t="s">
        <v>323</v>
      </c>
      <c r="L59" s="69">
        <v>21</v>
      </c>
    </row>
    <row r="60" spans="1:12">
      <c r="A60" s="68">
        <v>6</v>
      </c>
      <c r="B60" s="63" t="s">
        <v>1213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3" t="s">
        <v>323</v>
      </c>
      <c r="I60" s="69">
        <v>0</v>
      </c>
      <c r="J60" s="68">
        <v>0</v>
      </c>
      <c r="K60" s="63" t="s">
        <v>323</v>
      </c>
      <c r="L60" s="69">
        <v>0</v>
      </c>
    </row>
    <row r="62" spans="1:12">
      <c r="A62" s="65" t="s">
        <v>1214</v>
      </c>
    </row>
    <row r="63" spans="1:12">
      <c r="C63" s="66" t="s">
        <v>316</v>
      </c>
      <c r="D63" s="66" t="s">
        <v>317</v>
      </c>
      <c r="E63" s="66" t="s">
        <v>318</v>
      </c>
      <c r="F63" s="66" t="s">
        <v>319</v>
      </c>
      <c r="H63" s="67" t="s">
        <v>320</v>
      </c>
      <c r="K63" s="67" t="s">
        <v>321</v>
      </c>
    </row>
    <row r="64" spans="1:12">
      <c r="A64" s="68">
        <v>1</v>
      </c>
      <c r="B64" s="63" t="s">
        <v>1215</v>
      </c>
      <c r="C64" s="68">
        <v>10</v>
      </c>
      <c r="D64" s="68">
        <v>10</v>
      </c>
      <c r="E64" s="68">
        <v>0</v>
      </c>
      <c r="F64" s="68">
        <v>0</v>
      </c>
      <c r="G64" s="68">
        <v>340</v>
      </c>
      <c r="H64" s="63" t="s">
        <v>323</v>
      </c>
      <c r="I64" s="69">
        <v>233</v>
      </c>
      <c r="J64" s="68">
        <v>20</v>
      </c>
      <c r="K64" s="63" t="s">
        <v>323</v>
      </c>
      <c r="L64" s="69">
        <v>0</v>
      </c>
    </row>
    <row r="65" spans="1:12">
      <c r="A65" s="68">
        <v>2</v>
      </c>
      <c r="B65" s="63" t="s">
        <v>1216</v>
      </c>
      <c r="C65" s="68">
        <v>10</v>
      </c>
      <c r="D65" s="68">
        <v>7</v>
      </c>
      <c r="E65" s="68">
        <v>1</v>
      </c>
      <c r="F65" s="68">
        <v>2</v>
      </c>
      <c r="G65" s="68">
        <v>316</v>
      </c>
      <c r="H65" s="63" t="s">
        <v>323</v>
      </c>
      <c r="I65" s="69">
        <v>237</v>
      </c>
      <c r="J65" s="68">
        <v>15</v>
      </c>
      <c r="K65" s="63" t="s">
        <v>323</v>
      </c>
      <c r="L65" s="69">
        <v>5</v>
      </c>
    </row>
    <row r="66" spans="1:12">
      <c r="A66" s="68">
        <v>3</v>
      </c>
      <c r="B66" s="63" t="s">
        <v>1217</v>
      </c>
      <c r="C66" s="68">
        <v>10</v>
      </c>
      <c r="D66" s="68">
        <v>4</v>
      </c>
      <c r="E66" s="68">
        <v>1</v>
      </c>
      <c r="F66" s="68">
        <v>5</v>
      </c>
      <c r="G66" s="68">
        <v>213</v>
      </c>
      <c r="H66" s="63" t="s">
        <v>323</v>
      </c>
      <c r="I66" s="69">
        <v>213</v>
      </c>
      <c r="J66" s="68">
        <v>9</v>
      </c>
      <c r="K66" s="63" t="s">
        <v>323</v>
      </c>
      <c r="L66" s="69">
        <v>11</v>
      </c>
    </row>
    <row r="67" spans="1:12">
      <c r="A67" s="68">
        <v>4</v>
      </c>
      <c r="B67" s="63" t="s">
        <v>1219</v>
      </c>
      <c r="C67" s="68">
        <v>10</v>
      </c>
      <c r="D67" s="68">
        <v>4</v>
      </c>
      <c r="E67" s="68">
        <v>0</v>
      </c>
      <c r="F67" s="68">
        <v>6</v>
      </c>
      <c r="G67" s="68">
        <v>188</v>
      </c>
      <c r="H67" s="63" t="s">
        <v>323</v>
      </c>
      <c r="I67" s="69">
        <v>223</v>
      </c>
      <c r="J67" s="68">
        <v>8</v>
      </c>
      <c r="K67" s="63" t="s">
        <v>323</v>
      </c>
      <c r="L67" s="69">
        <v>12</v>
      </c>
    </row>
    <row r="68" spans="1:12">
      <c r="A68" s="68">
        <v>5</v>
      </c>
      <c r="B68" s="63" t="s">
        <v>1218</v>
      </c>
      <c r="C68" s="68">
        <v>10</v>
      </c>
      <c r="D68" s="68">
        <v>3</v>
      </c>
      <c r="E68" s="68">
        <v>0</v>
      </c>
      <c r="F68" s="68">
        <v>7</v>
      </c>
      <c r="G68" s="68">
        <v>201</v>
      </c>
      <c r="H68" s="63" t="s">
        <v>323</v>
      </c>
      <c r="I68" s="69">
        <v>259</v>
      </c>
      <c r="J68" s="68">
        <v>6</v>
      </c>
      <c r="K68" s="63" t="s">
        <v>323</v>
      </c>
      <c r="L68" s="69">
        <v>14</v>
      </c>
    </row>
    <row r="69" spans="1:12">
      <c r="A69" s="68">
        <v>6</v>
      </c>
      <c r="B69" s="63" t="s">
        <v>1220</v>
      </c>
      <c r="C69" s="68">
        <v>10</v>
      </c>
      <c r="D69" s="68">
        <v>1</v>
      </c>
      <c r="E69" s="68">
        <v>0</v>
      </c>
      <c r="F69" s="68">
        <v>9</v>
      </c>
      <c r="G69" s="68">
        <v>172</v>
      </c>
      <c r="H69" s="63" t="s">
        <v>323</v>
      </c>
      <c r="I69" s="69">
        <v>265</v>
      </c>
      <c r="J69" s="68">
        <v>2</v>
      </c>
      <c r="K69" s="63" t="s">
        <v>323</v>
      </c>
      <c r="L69" s="69">
        <v>18</v>
      </c>
    </row>
    <row r="71" spans="1:12">
      <c r="A71" s="65" t="s">
        <v>1221</v>
      </c>
    </row>
    <row r="72" spans="1:12">
      <c r="C72" s="66" t="s">
        <v>316</v>
      </c>
      <c r="D72" s="66" t="s">
        <v>317</v>
      </c>
      <c r="E72" s="66" t="s">
        <v>318</v>
      </c>
      <c r="F72" s="66" t="s">
        <v>319</v>
      </c>
      <c r="H72" s="67" t="s">
        <v>320</v>
      </c>
      <c r="K72" s="67" t="s">
        <v>321</v>
      </c>
    </row>
    <row r="73" spans="1:12">
      <c r="A73" s="68">
        <v>1</v>
      </c>
      <c r="B73" s="63" t="s">
        <v>1222</v>
      </c>
      <c r="C73" s="68">
        <v>10</v>
      </c>
      <c r="D73" s="68">
        <v>9</v>
      </c>
      <c r="E73" s="68">
        <v>0</v>
      </c>
      <c r="F73" s="68">
        <v>1</v>
      </c>
      <c r="G73" s="68">
        <v>332</v>
      </c>
      <c r="H73" s="63" t="s">
        <v>323</v>
      </c>
      <c r="I73" s="69">
        <v>233</v>
      </c>
      <c r="J73" s="68">
        <v>18</v>
      </c>
      <c r="K73" s="63" t="s">
        <v>323</v>
      </c>
      <c r="L73" s="69">
        <v>2</v>
      </c>
    </row>
    <row r="74" spans="1:12">
      <c r="A74" s="68">
        <v>2</v>
      </c>
      <c r="B74" s="63" t="s">
        <v>1225</v>
      </c>
      <c r="C74" s="68">
        <v>10</v>
      </c>
      <c r="D74" s="68">
        <v>7</v>
      </c>
      <c r="E74" s="68">
        <v>1</v>
      </c>
      <c r="F74" s="68">
        <v>2</v>
      </c>
      <c r="G74" s="68">
        <v>243</v>
      </c>
      <c r="H74" s="63" t="s">
        <v>323</v>
      </c>
      <c r="I74" s="69">
        <v>213</v>
      </c>
      <c r="J74" s="68">
        <v>15</v>
      </c>
      <c r="K74" s="63" t="s">
        <v>323</v>
      </c>
      <c r="L74" s="69">
        <v>5</v>
      </c>
    </row>
    <row r="75" spans="1:12">
      <c r="A75" s="68">
        <v>3</v>
      </c>
      <c r="B75" s="63" t="s">
        <v>1224</v>
      </c>
      <c r="C75" s="68">
        <v>10</v>
      </c>
      <c r="D75" s="68">
        <v>5</v>
      </c>
      <c r="E75" s="68">
        <v>1</v>
      </c>
      <c r="F75" s="68">
        <v>4</v>
      </c>
      <c r="G75" s="68">
        <v>328</v>
      </c>
      <c r="H75" s="63" t="s">
        <v>323</v>
      </c>
      <c r="I75" s="69">
        <v>272</v>
      </c>
      <c r="J75" s="68">
        <v>11</v>
      </c>
      <c r="K75" s="63" t="s">
        <v>323</v>
      </c>
      <c r="L75" s="69">
        <v>9</v>
      </c>
    </row>
    <row r="76" spans="1:12">
      <c r="A76" s="68">
        <v>4</v>
      </c>
      <c r="B76" s="63" t="s">
        <v>1223</v>
      </c>
      <c r="C76" s="68">
        <v>10</v>
      </c>
      <c r="D76" s="68">
        <v>5</v>
      </c>
      <c r="E76" s="68">
        <v>0</v>
      </c>
      <c r="F76" s="68">
        <v>5</v>
      </c>
      <c r="G76" s="68">
        <v>276</v>
      </c>
      <c r="H76" s="63" t="s">
        <v>323</v>
      </c>
      <c r="I76" s="69">
        <v>294</v>
      </c>
      <c r="J76" s="68">
        <v>10</v>
      </c>
      <c r="K76" s="63" t="s">
        <v>323</v>
      </c>
      <c r="L76" s="69">
        <v>10</v>
      </c>
    </row>
    <row r="77" spans="1:12">
      <c r="A77" s="68">
        <v>5</v>
      </c>
      <c r="B77" s="63" t="s">
        <v>1226</v>
      </c>
      <c r="C77" s="68">
        <v>10</v>
      </c>
      <c r="D77" s="68">
        <v>2</v>
      </c>
      <c r="E77" s="68">
        <v>0</v>
      </c>
      <c r="F77" s="68">
        <v>8</v>
      </c>
      <c r="G77" s="68">
        <v>242</v>
      </c>
      <c r="H77" s="63" t="s">
        <v>323</v>
      </c>
      <c r="I77" s="69">
        <v>338</v>
      </c>
      <c r="J77" s="68">
        <v>4</v>
      </c>
      <c r="K77" s="63" t="s">
        <v>323</v>
      </c>
      <c r="L77" s="69">
        <v>16</v>
      </c>
    </row>
    <row r="78" spans="1:12">
      <c r="A78" s="68">
        <v>6</v>
      </c>
      <c r="B78" s="63" t="s">
        <v>1227</v>
      </c>
      <c r="C78" s="68">
        <v>10</v>
      </c>
      <c r="D78" s="68">
        <v>1</v>
      </c>
      <c r="E78" s="68">
        <v>0</v>
      </c>
      <c r="F78" s="68">
        <v>9</v>
      </c>
      <c r="G78" s="68">
        <v>219</v>
      </c>
      <c r="H78" s="63" t="s">
        <v>323</v>
      </c>
      <c r="I78" s="69">
        <v>290</v>
      </c>
      <c r="J78" s="68">
        <v>2</v>
      </c>
      <c r="K78" s="63" t="s">
        <v>323</v>
      </c>
      <c r="L78" s="69">
        <v>18</v>
      </c>
    </row>
    <row r="80" spans="1:12">
      <c r="A80" s="65" t="s">
        <v>1147</v>
      </c>
    </row>
    <row r="81" spans="1:12">
      <c r="C81" s="66" t="s">
        <v>316</v>
      </c>
      <c r="D81" s="66" t="s">
        <v>317</v>
      </c>
      <c r="E81" s="66" t="s">
        <v>318</v>
      </c>
      <c r="F81" s="66" t="s">
        <v>319</v>
      </c>
      <c r="H81" s="67" t="s">
        <v>320</v>
      </c>
      <c r="K81" s="67" t="s">
        <v>321</v>
      </c>
    </row>
    <row r="83" spans="1:12">
      <c r="A83" s="65" t="s">
        <v>587</v>
      </c>
    </row>
    <row r="84" spans="1:12">
      <c r="C84" s="66" t="s">
        <v>316</v>
      </c>
      <c r="D84" s="66" t="s">
        <v>317</v>
      </c>
      <c r="E84" s="66" t="s">
        <v>318</v>
      </c>
      <c r="F84" s="66" t="s">
        <v>319</v>
      </c>
      <c r="H84" s="67" t="s">
        <v>320</v>
      </c>
      <c r="K84" s="67" t="s">
        <v>321</v>
      </c>
    </row>
    <row r="85" spans="1:12">
      <c r="A85" s="68">
        <v>1</v>
      </c>
      <c r="B85" s="63" t="s">
        <v>500</v>
      </c>
      <c r="C85" s="68">
        <v>18</v>
      </c>
      <c r="D85" s="68">
        <v>14</v>
      </c>
      <c r="E85" s="68">
        <v>2</v>
      </c>
      <c r="F85" s="68">
        <v>2</v>
      </c>
      <c r="G85" s="68">
        <v>504</v>
      </c>
      <c r="H85" s="63" t="s">
        <v>323</v>
      </c>
      <c r="I85" s="69">
        <v>409</v>
      </c>
      <c r="J85" s="68">
        <v>30</v>
      </c>
      <c r="K85" s="63" t="s">
        <v>323</v>
      </c>
      <c r="L85" s="69">
        <v>6</v>
      </c>
    </row>
    <row r="86" spans="1:12">
      <c r="A86" s="68">
        <v>2</v>
      </c>
      <c r="B86" s="63" t="s">
        <v>467</v>
      </c>
      <c r="C86" s="68">
        <v>18</v>
      </c>
      <c r="D86" s="68">
        <v>14</v>
      </c>
      <c r="E86" s="68">
        <v>1</v>
      </c>
      <c r="F86" s="68">
        <v>3</v>
      </c>
      <c r="G86" s="68">
        <v>567</v>
      </c>
      <c r="H86" s="63" t="s">
        <v>323</v>
      </c>
      <c r="I86" s="69">
        <v>495</v>
      </c>
      <c r="J86" s="68">
        <v>29</v>
      </c>
      <c r="K86" s="63" t="s">
        <v>323</v>
      </c>
      <c r="L86" s="69">
        <v>7</v>
      </c>
    </row>
    <row r="87" spans="1:12">
      <c r="A87" s="68">
        <v>3</v>
      </c>
      <c r="B87" s="63" t="s">
        <v>1179</v>
      </c>
      <c r="C87" s="68">
        <v>18</v>
      </c>
      <c r="D87" s="68">
        <v>13</v>
      </c>
      <c r="E87" s="68">
        <v>0</v>
      </c>
      <c r="F87" s="68">
        <v>5</v>
      </c>
      <c r="G87" s="68">
        <v>538</v>
      </c>
      <c r="H87" s="63" t="s">
        <v>323</v>
      </c>
      <c r="I87" s="69">
        <v>483</v>
      </c>
      <c r="J87" s="68">
        <v>26</v>
      </c>
      <c r="K87" s="63" t="s">
        <v>323</v>
      </c>
      <c r="L87" s="69">
        <v>10</v>
      </c>
    </row>
    <row r="88" spans="1:12">
      <c r="A88" s="68">
        <v>4</v>
      </c>
      <c r="B88" s="63" t="s">
        <v>1199</v>
      </c>
      <c r="C88" s="68">
        <v>18</v>
      </c>
      <c r="D88" s="68">
        <v>8</v>
      </c>
      <c r="E88" s="68">
        <v>3</v>
      </c>
      <c r="F88" s="68">
        <v>7</v>
      </c>
      <c r="G88" s="68">
        <v>436</v>
      </c>
      <c r="H88" s="63" t="s">
        <v>323</v>
      </c>
      <c r="I88" s="69">
        <v>442</v>
      </c>
      <c r="J88" s="68">
        <v>19</v>
      </c>
      <c r="K88" s="63" t="s">
        <v>323</v>
      </c>
      <c r="L88" s="69">
        <v>17</v>
      </c>
    </row>
    <row r="89" spans="1:12">
      <c r="A89" s="68">
        <v>5</v>
      </c>
      <c r="B89" s="63" t="s">
        <v>469</v>
      </c>
      <c r="C89" s="68">
        <v>18</v>
      </c>
      <c r="D89" s="68">
        <v>9</v>
      </c>
      <c r="E89" s="68">
        <v>1</v>
      </c>
      <c r="F89" s="68">
        <v>8</v>
      </c>
      <c r="G89" s="68">
        <v>427</v>
      </c>
      <c r="H89" s="63" t="s">
        <v>323</v>
      </c>
      <c r="I89" s="69">
        <v>419</v>
      </c>
      <c r="J89" s="68">
        <v>19</v>
      </c>
      <c r="K89" s="63" t="s">
        <v>323</v>
      </c>
      <c r="L89" s="69">
        <v>17</v>
      </c>
    </row>
    <row r="90" spans="1:12">
      <c r="A90" s="68">
        <v>6</v>
      </c>
      <c r="B90" s="63" t="s">
        <v>1230</v>
      </c>
      <c r="C90" s="68">
        <v>18</v>
      </c>
      <c r="D90" s="68">
        <v>8</v>
      </c>
      <c r="E90" s="68">
        <v>1</v>
      </c>
      <c r="F90" s="68">
        <v>9</v>
      </c>
      <c r="G90" s="68">
        <v>480</v>
      </c>
      <c r="H90" s="63" t="s">
        <v>323</v>
      </c>
      <c r="I90" s="69">
        <v>499</v>
      </c>
      <c r="J90" s="68">
        <v>17</v>
      </c>
      <c r="K90" s="63" t="s">
        <v>323</v>
      </c>
      <c r="L90" s="69">
        <v>19</v>
      </c>
    </row>
    <row r="91" spans="1:12">
      <c r="A91" s="68">
        <v>7</v>
      </c>
      <c r="B91" s="63" t="s">
        <v>1228</v>
      </c>
      <c r="C91" s="68">
        <v>18</v>
      </c>
      <c r="D91" s="68">
        <v>6</v>
      </c>
      <c r="E91" s="68">
        <v>1</v>
      </c>
      <c r="F91" s="68">
        <v>11</v>
      </c>
      <c r="G91" s="68">
        <v>453</v>
      </c>
      <c r="H91" s="63" t="s">
        <v>323</v>
      </c>
      <c r="I91" s="69">
        <v>489</v>
      </c>
      <c r="J91" s="68">
        <v>13</v>
      </c>
      <c r="K91" s="63" t="s">
        <v>323</v>
      </c>
      <c r="L91" s="69">
        <v>23</v>
      </c>
    </row>
    <row r="92" spans="1:12">
      <c r="A92" s="68">
        <v>8</v>
      </c>
      <c r="B92" s="63" t="s">
        <v>1229</v>
      </c>
      <c r="C92" s="68">
        <v>18</v>
      </c>
      <c r="D92" s="68">
        <v>5</v>
      </c>
      <c r="E92" s="68">
        <v>2</v>
      </c>
      <c r="F92" s="68">
        <v>11</v>
      </c>
      <c r="G92" s="68">
        <v>455</v>
      </c>
      <c r="H92" s="63" t="s">
        <v>323</v>
      </c>
      <c r="I92" s="69">
        <v>477</v>
      </c>
      <c r="J92" s="68">
        <v>12</v>
      </c>
      <c r="K92" s="63" t="s">
        <v>323</v>
      </c>
      <c r="L92" s="69">
        <v>24</v>
      </c>
    </row>
    <row r="93" spans="1:12">
      <c r="A93" s="68">
        <v>9</v>
      </c>
      <c r="B93" s="63" t="s">
        <v>1201</v>
      </c>
      <c r="C93" s="68">
        <v>18</v>
      </c>
      <c r="D93" s="68">
        <v>3</v>
      </c>
      <c r="E93" s="68">
        <v>3</v>
      </c>
      <c r="F93" s="68">
        <v>12</v>
      </c>
      <c r="G93" s="68">
        <v>386</v>
      </c>
      <c r="H93" s="63" t="s">
        <v>323</v>
      </c>
      <c r="I93" s="69">
        <v>464</v>
      </c>
      <c r="J93" s="68">
        <v>9</v>
      </c>
      <c r="K93" s="63" t="s">
        <v>323</v>
      </c>
      <c r="L93" s="69">
        <v>27</v>
      </c>
    </row>
    <row r="94" spans="1:12">
      <c r="A94" s="68">
        <v>10</v>
      </c>
      <c r="B94" s="63" t="s">
        <v>1176</v>
      </c>
      <c r="C94" s="68">
        <v>18</v>
      </c>
      <c r="D94" s="68">
        <v>2</v>
      </c>
      <c r="E94" s="68">
        <v>2</v>
      </c>
      <c r="F94" s="68">
        <v>14</v>
      </c>
      <c r="G94" s="68">
        <v>383</v>
      </c>
      <c r="H94" s="63" t="s">
        <v>323</v>
      </c>
      <c r="I94" s="69">
        <v>452</v>
      </c>
      <c r="J94" s="68">
        <v>6</v>
      </c>
      <c r="K94" s="63" t="s">
        <v>323</v>
      </c>
      <c r="L94" s="69">
        <v>30</v>
      </c>
    </row>
    <row r="96" spans="1:12">
      <c r="A96" s="65" t="s">
        <v>707</v>
      </c>
    </row>
    <row r="97" spans="1:12">
      <c r="C97" s="66" t="s">
        <v>316</v>
      </c>
      <c r="D97" s="66" t="s">
        <v>317</v>
      </c>
      <c r="E97" s="66" t="s">
        <v>318</v>
      </c>
      <c r="F97" s="66" t="s">
        <v>319</v>
      </c>
      <c r="H97" s="67" t="s">
        <v>320</v>
      </c>
      <c r="K97" s="67" t="s">
        <v>321</v>
      </c>
    </row>
    <row r="98" spans="1:12">
      <c r="A98" s="68">
        <v>1</v>
      </c>
      <c r="B98" s="63" t="s">
        <v>1181</v>
      </c>
      <c r="C98" s="68">
        <v>18</v>
      </c>
      <c r="D98" s="68">
        <v>16</v>
      </c>
      <c r="E98" s="68">
        <v>0</v>
      </c>
      <c r="F98" s="68">
        <v>2</v>
      </c>
      <c r="G98" s="68">
        <v>630</v>
      </c>
      <c r="H98" s="63" t="s">
        <v>323</v>
      </c>
      <c r="I98" s="69">
        <v>448</v>
      </c>
      <c r="J98" s="68">
        <v>32</v>
      </c>
      <c r="K98" s="63" t="s">
        <v>323</v>
      </c>
      <c r="L98" s="69">
        <v>4</v>
      </c>
    </row>
    <row r="99" spans="1:12">
      <c r="A99" s="68">
        <v>2</v>
      </c>
      <c r="B99" s="63" t="s">
        <v>1231</v>
      </c>
      <c r="C99" s="68">
        <v>18</v>
      </c>
      <c r="D99" s="68">
        <v>15</v>
      </c>
      <c r="E99" s="68">
        <v>0</v>
      </c>
      <c r="F99" s="68">
        <v>3</v>
      </c>
      <c r="G99" s="68">
        <v>513</v>
      </c>
      <c r="H99" s="63" t="s">
        <v>323</v>
      </c>
      <c r="I99" s="69">
        <v>425</v>
      </c>
      <c r="J99" s="68">
        <v>30</v>
      </c>
      <c r="K99" s="63" t="s">
        <v>323</v>
      </c>
      <c r="L99" s="69">
        <v>6</v>
      </c>
    </row>
    <row r="100" spans="1:12">
      <c r="A100" s="68">
        <v>3</v>
      </c>
      <c r="B100" s="63" t="s">
        <v>405</v>
      </c>
      <c r="C100" s="68">
        <v>18</v>
      </c>
      <c r="D100" s="68">
        <v>13</v>
      </c>
      <c r="E100" s="68">
        <v>0</v>
      </c>
      <c r="F100" s="68">
        <v>5</v>
      </c>
      <c r="G100" s="68">
        <v>542</v>
      </c>
      <c r="H100" s="63" t="s">
        <v>323</v>
      </c>
      <c r="I100" s="69">
        <v>470</v>
      </c>
      <c r="J100" s="68">
        <v>26</v>
      </c>
      <c r="K100" s="63" t="s">
        <v>323</v>
      </c>
      <c r="L100" s="69">
        <v>10</v>
      </c>
    </row>
    <row r="101" spans="1:12">
      <c r="A101" s="68">
        <v>4</v>
      </c>
      <c r="B101" s="63" t="s">
        <v>1206</v>
      </c>
      <c r="C101" s="68">
        <v>18</v>
      </c>
      <c r="D101" s="68">
        <v>12</v>
      </c>
      <c r="E101" s="68">
        <v>0</v>
      </c>
      <c r="F101" s="68">
        <v>6</v>
      </c>
      <c r="G101" s="68">
        <v>514</v>
      </c>
      <c r="H101" s="63" t="s">
        <v>323</v>
      </c>
      <c r="I101" s="69">
        <v>441</v>
      </c>
      <c r="J101" s="68">
        <v>24</v>
      </c>
      <c r="K101" s="63" t="s">
        <v>323</v>
      </c>
      <c r="L101" s="69">
        <v>12</v>
      </c>
    </row>
    <row r="102" spans="1:12">
      <c r="A102" s="68">
        <v>5</v>
      </c>
      <c r="B102" s="63" t="s">
        <v>1205</v>
      </c>
      <c r="C102" s="68">
        <v>18</v>
      </c>
      <c r="D102" s="68">
        <v>11</v>
      </c>
      <c r="E102" s="68">
        <v>0</v>
      </c>
      <c r="F102" s="68">
        <v>7</v>
      </c>
      <c r="G102" s="68">
        <v>491</v>
      </c>
      <c r="H102" s="63" t="s">
        <v>323</v>
      </c>
      <c r="I102" s="69">
        <v>468</v>
      </c>
      <c r="J102" s="68">
        <v>22</v>
      </c>
      <c r="K102" s="63" t="s">
        <v>323</v>
      </c>
      <c r="L102" s="69">
        <v>14</v>
      </c>
    </row>
    <row r="103" spans="1:12">
      <c r="A103" s="68">
        <v>6</v>
      </c>
      <c r="B103" s="63" t="s">
        <v>1232</v>
      </c>
      <c r="C103" s="68">
        <v>18</v>
      </c>
      <c r="D103" s="68">
        <v>7</v>
      </c>
      <c r="E103" s="68">
        <v>1</v>
      </c>
      <c r="F103" s="68">
        <v>10</v>
      </c>
      <c r="G103" s="68">
        <v>479</v>
      </c>
      <c r="H103" s="63" t="s">
        <v>323</v>
      </c>
      <c r="I103" s="69">
        <v>482</v>
      </c>
      <c r="J103" s="68">
        <v>15</v>
      </c>
      <c r="K103" s="63" t="s">
        <v>323</v>
      </c>
      <c r="L103" s="69">
        <v>21</v>
      </c>
    </row>
    <row r="104" spans="1:12">
      <c r="A104" s="68">
        <v>7</v>
      </c>
      <c r="B104" s="63" t="s">
        <v>1202</v>
      </c>
      <c r="C104" s="68">
        <v>18</v>
      </c>
      <c r="D104" s="68">
        <v>7</v>
      </c>
      <c r="E104" s="68">
        <v>0</v>
      </c>
      <c r="F104" s="68">
        <v>11</v>
      </c>
      <c r="G104" s="68">
        <v>429</v>
      </c>
      <c r="H104" s="63" t="s">
        <v>323</v>
      </c>
      <c r="I104" s="69">
        <v>432</v>
      </c>
      <c r="J104" s="68">
        <v>14</v>
      </c>
      <c r="K104" s="63" t="s">
        <v>323</v>
      </c>
      <c r="L104" s="69">
        <v>22</v>
      </c>
    </row>
    <row r="105" spans="1:12">
      <c r="A105" s="68">
        <v>8</v>
      </c>
      <c r="B105" s="63" t="s">
        <v>1204</v>
      </c>
      <c r="C105" s="68">
        <v>18</v>
      </c>
      <c r="D105" s="68">
        <v>5</v>
      </c>
      <c r="E105" s="68">
        <v>0</v>
      </c>
      <c r="F105" s="68">
        <v>13</v>
      </c>
      <c r="G105" s="68">
        <v>381</v>
      </c>
      <c r="H105" s="63" t="s">
        <v>323</v>
      </c>
      <c r="I105" s="69">
        <v>468</v>
      </c>
      <c r="J105" s="68">
        <v>10</v>
      </c>
      <c r="K105" s="63" t="s">
        <v>323</v>
      </c>
      <c r="L105" s="69">
        <v>26</v>
      </c>
    </row>
    <row r="106" spans="1:12">
      <c r="A106" s="68">
        <v>9</v>
      </c>
      <c r="B106" s="63" t="s">
        <v>1196</v>
      </c>
      <c r="C106" s="68">
        <v>18</v>
      </c>
      <c r="D106" s="68">
        <v>3</v>
      </c>
      <c r="E106" s="68">
        <v>1</v>
      </c>
      <c r="F106" s="68">
        <v>14</v>
      </c>
      <c r="G106" s="68">
        <v>387</v>
      </c>
      <c r="H106" s="63" t="s">
        <v>323</v>
      </c>
      <c r="I106" s="69">
        <v>506</v>
      </c>
      <c r="J106" s="68">
        <v>7</v>
      </c>
      <c r="K106" s="63" t="s">
        <v>323</v>
      </c>
      <c r="L106" s="69">
        <v>29</v>
      </c>
    </row>
    <row r="107" spans="1:12">
      <c r="A107" s="68">
        <v>10</v>
      </c>
      <c r="B107" s="63" t="s">
        <v>1233</v>
      </c>
      <c r="C107" s="68">
        <v>18</v>
      </c>
      <c r="D107" s="68">
        <v>0</v>
      </c>
      <c r="E107" s="68">
        <v>0</v>
      </c>
      <c r="F107" s="68">
        <v>18</v>
      </c>
      <c r="G107" s="68">
        <v>330</v>
      </c>
      <c r="H107" s="63" t="s">
        <v>323</v>
      </c>
      <c r="I107" s="69">
        <v>556</v>
      </c>
      <c r="J107" s="68">
        <v>0</v>
      </c>
      <c r="K107" s="63" t="s">
        <v>323</v>
      </c>
      <c r="L107" s="69">
        <v>36</v>
      </c>
    </row>
    <row r="109" spans="1:12">
      <c r="A109" s="65" t="s">
        <v>1234</v>
      </c>
    </row>
    <row r="110" spans="1:12">
      <c r="C110" s="66" t="s">
        <v>316</v>
      </c>
      <c r="D110" s="66" t="s">
        <v>317</v>
      </c>
      <c r="E110" s="66" t="s">
        <v>318</v>
      </c>
      <c r="F110" s="66" t="s">
        <v>319</v>
      </c>
      <c r="H110" s="67" t="s">
        <v>320</v>
      </c>
      <c r="K110" s="67" t="s">
        <v>321</v>
      </c>
    </row>
    <row r="111" spans="1:12">
      <c r="A111" s="68">
        <v>1</v>
      </c>
      <c r="B111" s="63" t="s">
        <v>1224</v>
      </c>
      <c r="C111" s="68">
        <v>14</v>
      </c>
      <c r="D111" s="68">
        <v>12</v>
      </c>
      <c r="E111" s="68">
        <v>0</v>
      </c>
      <c r="F111" s="68">
        <v>2</v>
      </c>
      <c r="G111" s="68">
        <v>385</v>
      </c>
      <c r="H111" s="63" t="s">
        <v>323</v>
      </c>
      <c r="I111" s="69">
        <v>312</v>
      </c>
      <c r="J111" s="68">
        <v>24</v>
      </c>
      <c r="K111" s="63" t="s">
        <v>323</v>
      </c>
      <c r="L111" s="69">
        <v>4</v>
      </c>
    </row>
    <row r="112" spans="1:12">
      <c r="A112" s="68">
        <v>2</v>
      </c>
      <c r="B112" s="63" t="s">
        <v>358</v>
      </c>
      <c r="C112" s="68">
        <v>13</v>
      </c>
      <c r="D112" s="68">
        <v>11</v>
      </c>
      <c r="E112" s="68">
        <v>0</v>
      </c>
      <c r="F112" s="68">
        <v>2</v>
      </c>
      <c r="G112" s="68">
        <v>371</v>
      </c>
      <c r="H112" s="63" t="s">
        <v>323</v>
      </c>
      <c r="I112" s="69">
        <v>277</v>
      </c>
      <c r="J112" s="68">
        <v>22</v>
      </c>
      <c r="K112" s="63" t="s">
        <v>323</v>
      </c>
      <c r="L112" s="69">
        <v>4</v>
      </c>
    </row>
    <row r="113" spans="1:12">
      <c r="A113" s="68">
        <v>3</v>
      </c>
      <c r="B113" s="63" t="s">
        <v>1210</v>
      </c>
      <c r="C113" s="68">
        <v>14</v>
      </c>
      <c r="D113" s="68">
        <v>6</v>
      </c>
      <c r="E113" s="68">
        <v>0</v>
      </c>
      <c r="F113" s="68">
        <v>8</v>
      </c>
      <c r="G113" s="68">
        <v>337</v>
      </c>
      <c r="H113" s="63" t="s">
        <v>323</v>
      </c>
      <c r="I113" s="69">
        <v>308</v>
      </c>
      <c r="J113" s="68">
        <v>12</v>
      </c>
      <c r="K113" s="63" t="s">
        <v>323</v>
      </c>
      <c r="L113" s="69">
        <v>16</v>
      </c>
    </row>
    <row r="114" spans="1:12">
      <c r="A114" s="68">
        <v>4</v>
      </c>
      <c r="B114" s="63" t="s">
        <v>1236</v>
      </c>
      <c r="C114" s="68">
        <v>14</v>
      </c>
      <c r="D114" s="68">
        <v>5</v>
      </c>
      <c r="E114" s="68">
        <v>2</v>
      </c>
      <c r="F114" s="68">
        <v>7</v>
      </c>
      <c r="G114" s="68">
        <v>308</v>
      </c>
      <c r="H114" s="63" t="s">
        <v>323</v>
      </c>
      <c r="I114" s="69">
        <v>329</v>
      </c>
      <c r="J114" s="68">
        <v>12</v>
      </c>
      <c r="K114" s="63" t="s">
        <v>323</v>
      </c>
      <c r="L114" s="69">
        <v>16</v>
      </c>
    </row>
    <row r="115" spans="1:12">
      <c r="A115" s="68">
        <v>5</v>
      </c>
      <c r="B115" s="63" t="s">
        <v>1237</v>
      </c>
      <c r="C115" s="68">
        <v>14</v>
      </c>
      <c r="D115" s="68">
        <v>5</v>
      </c>
      <c r="E115" s="68">
        <v>1</v>
      </c>
      <c r="F115" s="68">
        <v>8</v>
      </c>
      <c r="G115" s="68">
        <v>336</v>
      </c>
      <c r="H115" s="63" t="s">
        <v>323</v>
      </c>
      <c r="I115" s="69">
        <v>374</v>
      </c>
      <c r="J115" s="68">
        <v>11</v>
      </c>
      <c r="K115" s="63" t="s">
        <v>323</v>
      </c>
      <c r="L115" s="69">
        <v>17</v>
      </c>
    </row>
    <row r="116" spans="1:12">
      <c r="A116" s="68">
        <v>6</v>
      </c>
      <c r="B116" s="63" t="s">
        <v>1235</v>
      </c>
      <c r="C116" s="68">
        <v>14</v>
      </c>
      <c r="D116" s="68">
        <v>5</v>
      </c>
      <c r="E116" s="68">
        <v>1</v>
      </c>
      <c r="F116" s="68">
        <v>8</v>
      </c>
      <c r="G116" s="68">
        <v>326</v>
      </c>
      <c r="H116" s="63" t="s">
        <v>323</v>
      </c>
      <c r="I116" s="69">
        <v>351</v>
      </c>
      <c r="J116" s="68">
        <v>11</v>
      </c>
      <c r="K116" s="63" t="s">
        <v>323</v>
      </c>
      <c r="L116" s="69">
        <v>17</v>
      </c>
    </row>
    <row r="117" spans="1:12">
      <c r="A117" s="68">
        <v>7</v>
      </c>
      <c r="B117" s="63" t="s">
        <v>1190</v>
      </c>
      <c r="C117" s="68">
        <v>13</v>
      </c>
      <c r="D117" s="68">
        <v>4</v>
      </c>
      <c r="E117" s="68">
        <v>2</v>
      </c>
      <c r="F117" s="68">
        <v>7</v>
      </c>
      <c r="G117" s="68">
        <v>275</v>
      </c>
      <c r="H117" s="63" t="s">
        <v>323</v>
      </c>
      <c r="I117" s="69">
        <v>293</v>
      </c>
      <c r="J117" s="68">
        <v>10</v>
      </c>
      <c r="K117" s="63" t="s">
        <v>323</v>
      </c>
      <c r="L117" s="69">
        <v>16</v>
      </c>
    </row>
    <row r="118" spans="1:12">
      <c r="A118" s="68">
        <v>8</v>
      </c>
      <c r="B118" s="63" t="s">
        <v>1177</v>
      </c>
      <c r="C118" s="68">
        <v>14</v>
      </c>
      <c r="D118" s="68">
        <v>4</v>
      </c>
      <c r="E118" s="68">
        <v>0</v>
      </c>
      <c r="F118" s="68">
        <v>10</v>
      </c>
      <c r="G118" s="68">
        <v>307</v>
      </c>
      <c r="H118" s="63" t="s">
        <v>323</v>
      </c>
      <c r="I118" s="69">
        <v>401</v>
      </c>
      <c r="J118" s="68">
        <v>8</v>
      </c>
      <c r="K118" s="63" t="s">
        <v>323</v>
      </c>
      <c r="L118" s="69">
        <v>20</v>
      </c>
    </row>
    <row r="120" spans="1:12">
      <c r="A120" s="65" t="s">
        <v>1238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1182</v>
      </c>
      <c r="C122" s="68">
        <v>14</v>
      </c>
      <c r="D122" s="68">
        <v>11</v>
      </c>
      <c r="E122" s="68">
        <v>1</v>
      </c>
      <c r="F122" s="68">
        <v>2</v>
      </c>
      <c r="G122" s="68">
        <v>399</v>
      </c>
      <c r="H122" s="63" t="s">
        <v>323</v>
      </c>
      <c r="I122" s="69">
        <v>310</v>
      </c>
      <c r="J122" s="68">
        <v>23</v>
      </c>
      <c r="K122" s="63" t="s">
        <v>323</v>
      </c>
      <c r="L122" s="69">
        <v>5</v>
      </c>
    </row>
    <row r="123" spans="1:12">
      <c r="A123" s="68">
        <v>2</v>
      </c>
      <c r="B123" s="63" t="s">
        <v>1226</v>
      </c>
      <c r="C123" s="68">
        <v>14</v>
      </c>
      <c r="D123" s="68">
        <v>10</v>
      </c>
      <c r="E123" s="68">
        <v>0</v>
      </c>
      <c r="F123" s="68">
        <v>4</v>
      </c>
      <c r="G123" s="68">
        <v>380</v>
      </c>
      <c r="H123" s="63" t="s">
        <v>323</v>
      </c>
      <c r="I123" s="69">
        <v>331</v>
      </c>
      <c r="J123" s="68">
        <v>20</v>
      </c>
      <c r="K123" s="63" t="s">
        <v>323</v>
      </c>
      <c r="L123" s="69">
        <v>8</v>
      </c>
    </row>
    <row r="124" spans="1:12">
      <c r="A124" s="68">
        <v>3</v>
      </c>
      <c r="B124" s="63" t="s">
        <v>1185</v>
      </c>
      <c r="C124" s="68">
        <v>14</v>
      </c>
      <c r="D124" s="68">
        <v>9</v>
      </c>
      <c r="E124" s="68">
        <v>1</v>
      </c>
      <c r="F124" s="68">
        <v>4</v>
      </c>
      <c r="G124" s="68">
        <v>325</v>
      </c>
      <c r="H124" s="63" t="s">
        <v>323</v>
      </c>
      <c r="I124" s="69">
        <v>286</v>
      </c>
      <c r="J124" s="68">
        <v>19</v>
      </c>
      <c r="K124" s="63" t="s">
        <v>323</v>
      </c>
      <c r="L124" s="69">
        <v>9</v>
      </c>
    </row>
    <row r="125" spans="1:12">
      <c r="A125" s="68">
        <v>4</v>
      </c>
      <c r="B125" s="63" t="s">
        <v>1220</v>
      </c>
      <c r="C125" s="68">
        <v>14</v>
      </c>
      <c r="D125" s="68">
        <v>9</v>
      </c>
      <c r="E125" s="68">
        <v>0</v>
      </c>
      <c r="F125" s="68">
        <v>5</v>
      </c>
      <c r="G125" s="68">
        <v>334</v>
      </c>
      <c r="H125" s="63" t="s">
        <v>323</v>
      </c>
      <c r="I125" s="69">
        <v>318</v>
      </c>
      <c r="J125" s="68">
        <v>18</v>
      </c>
      <c r="K125" s="63" t="s">
        <v>323</v>
      </c>
      <c r="L125" s="69">
        <v>10</v>
      </c>
    </row>
    <row r="126" spans="1:12">
      <c r="A126" s="68">
        <v>5</v>
      </c>
      <c r="B126" s="63" t="s">
        <v>1218</v>
      </c>
      <c r="C126" s="68">
        <v>14</v>
      </c>
      <c r="D126" s="68">
        <v>5</v>
      </c>
      <c r="E126" s="68">
        <v>0</v>
      </c>
      <c r="F126" s="68">
        <v>9</v>
      </c>
      <c r="G126" s="68">
        <v>352</v>
      </c>
      <c r="H126" s="63" t="s">
        <v>323</v>
      </c>
      <c r="I126" s="69">
        <v>383</v>
      </c>
      <c r="J126" s="68">
        <v>10</v>
      </c>
      <c r="K126" s="63" t="s">
        <v>323</v>
      </c>
      <c r="L126" s="69">
        <v>18</v>
      </c>
    </row>
    <row r="127" spans="1:12">
      <c r="A127" s="68">
        <v>6</v>
      </c>
      <c r="B127" s="63" t="s">
        <v>1239</v>
      </c>
      <c r="C127" s="68">
        <v>14</v>
      </c>
      <c r="D127" s="68">
        <v>5</v>
      </c>
      <c r="E127" s="68">
        <v>0</v>
      </c>
      <c r="F127" s="68">
        <v>9</v>
      </c>
      <c r="G127" s="68">
        <v>314</v>
      </c>
      <c r="H127" s="63" t="s">
        <v>323</v>
      </c>
      <c r="I127" s="69">
        <v>355</v>
      </c>
      <c r="J127" s="68">
        <v>10</v>
      </c>
      <c r="K127" s="63" t="s">
        <v>323</v>
      </c>
      <c r="L127" s="69">
        <v>18</v>
      </c>
    </row>
    <row r="128" spans="1:12">
      <c r="A128" s="68">
        <v>7</v>
      </c>
      <c r="B128" s="63" t="s">
        <v>1180</v>
      </c>
      <c r="C128" s="68">
        <v>14</v>
      </c>
      <c r="D128" s="68">
        <v>4</v>
      </c>
      <c r="E128" s="68">
        <v>1</v>
      </c>
      <c r="F128" s="68">
        <v>9</v>
      </c>
      <c r="G128" s="68">
        <v>316</v>
      </c>
      <c r="H128" s="63" t="s">
        <v>323</v>
      </c>
      <c r="I128" s="69">
        <v>322</v>
      </c>
      <c r="J128" s="68">
        <v>9</v>
      </c>
      <c r="K128" s="63" t="s">
        <v>323</v>
      </c>
      <c r="L128" s="69">
        <v>19</v>
      </c>
    </row>
    <row r="129" spans="1:12">
      <c r="A129" s="68">
        <v>8</v>
      </c>
      <c r="B129" s="63" t="s">
        <v>1240</v>
      </c>
      <c r="C129" s="68">
        <v>14</v>
      </c>
      <c r="D129" s="68">
        <v>1</v>
      </c>
      <c r="E129" s="68">
        <v>1</v>
      </c>
      <c r="F129" s="68">
        <v>12</v>
      </c>
      <c r="G129" s="68">
        <v>275</v>
      </c>
      <c r="H129" s="63" t="s">
        <v>323</v>
      </c>
      <c r="I129" s="69">
        <v>390</v>
      </c>
      <c r="J129" s="68">
        <v>3</v>
      </c>
      <c r="K129" s="63" t="s">
        <v>323</v>
      </c>
      <c r="L129" s="69">
        <v>25</v>
      </c>
    </row>
    <row r="131" spans="1:12">
      <c r="A131" s="65" t="s">
        <v>1162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4" spans="1:12">
      <c r="A134" s="65" t="s">
        <v>598</v>
      </c>
    </row>
    <row r="135" spans="1:12">
      <c r="C135" s="66" t="s">
        <v>316</v>
      </c>
      <c r="D135" s="66" t="s">
        <v>317</v>
      </c>
      <c r="E135" s="66" t="s">
        <v>318</v>
      </c>
      <c r="F135" s="66" t="s">
        <v>319</v>
      </c>
      <c r="H135" s="67" t="s">
        <v>320</v>
      </c>
      <c r="K135" s="67" t="s">
        <v>321</v>
      </c>
    </row>
    <row r="136" spans="1:12">
      <c r="A136" s="68">
        <v>1</v>
      </c>
      <c r="B136" s="63" t="s">
        <v>1181</v>
      </c>
      <c r="C136" s="68">
        <v>12</v>
      </c>
      <c r="D136" s="68">
        <v>10</v>
      </c>
      <c r="E136" s="68">
        <v>0</v>
      </c>
      <c r="F136" s="68">
        <v>2</v>
      </c>
      <c r="G136" s="68">
        <v>406</v>
      </c>
      <c r="H136" s="63" t="s">
        <v>323</v>
      </c>
      <c r="I136" s="69">
        <v>307</v>
      </c>
      <c r="J136" s="68">
        <v>20</v>
      </c>
      <c r="K136" s="63" t="s">
        <v>323</v>
      </c>
      <c r="L136" s="69">
        <v>4</v>
      </c>
    </row>
    <row r="137" spans="1:12">
      <c r="A137" s="68">
        <v>2</v>
      </c>
      <c r="B137" s="63" t="s">
        <v>401</v>
      </c>
      <c r="C137" s="68">
        <v>12</v>
      </c>
      <c r="D137" s="68">
        <v>9</v>
      </c>
      <c r="E137" s="68">
        <v>0</v>
      </c>
      <c r="F137" s="68">
        <v>3</v>
      </c>
      <c r="G137" s="68">
        <v>346</v>
      </c>
      <c r="H137" s="63" t="s">
        <v>323</v>
      </c>
      <c r="I137" s="69">
        <v>326</v>
      </c>
      <c r="J137" s="68">
        <v>18</v>
      </c>
      <c r="K137" s="63" t="s">
        <v>323</v>
      </c>
      <c r="L137" s="69">
        <v>6</v>
      </c>
    </row>
    <row r="138" spans="1:12">
      <c r="A138" s="68">
        <v>3</v>
      </c>
      <c r="B138" s="63" t="s">
        <v>1179</v>
      </c>
      <c r="C138" s="68">
        <v>12</v>
      </c>
      <c r="D138" s="68">
        <v>8</v>
      </c>
      <c r="E138" s="68">
        <v>0</v>
      </c>
      <c r="F138" s="68">
        <v>4</v>
      </c>
      <c r="G138" s="68">
        <v>373</v>
      </c>
      <c r="H138" s="63" t="s">
        <v>323</v>
      </c>
      <c r="I138" s="69">
        <v>330</v>
      </c>
      <c r="J138" s="68">
        <v>16</v>
      </c>
      <c r="K138" s="63" t="s">
        <v>323</v>
      </c>
      <c r="L138" s="69">
        <v>8</v>
      </c>
    </row>
    <row r="139" spans="1:12">
      <c r="A139" s="68">
        <v>4</v>
      </c>
      <c r="B139" s="63" t="s">
        <v>468</v>
      </c>
      <c r="C139" s="68">
        <v>12</v>
      </c>
      <c r="D139" s="68">
        <v>7</v>
      </c>
      <c r="E139" s="68">
        <v>0</v>
      </c>
      <c r="F139" s="68">
        <v>5</v>
      </c>
      <c r="G139" s="68">
        <v>314</v>
      </c>
      <c r="H139" s="63" t="s">
        <v>323</v>
      </c>
      <c r="I139" s="69">
        <v>290</v>
      </c>
      <c r="J139" s="68">
        <v>14</v>
      </c>
      <c r="K139" s="63" t="s">
        <v>323</v>
      </c>
      <c r="L139" s="69">
        <v>10</v>
      </c>
    </row>
    <row r="140" spans="1:12">
      <c r="A140" s="68">
        <v>5</v>
      </c>
      <c r="B140" s="63" t="s">
        <v>1177</v>
      </c>
      <c r="C140" s="68">
        <v>12</v>
      </c>
      <c r="D140" s="68">
        <v>5</v>
      </c>
      <c r="E140" s="68">
        <v>0</v>
      </c>
      <c r="F140" s="68">
        <v>7</v>
      </c>
      <c r="G140" s="68">
        <v>378</v>
      </c>
      <c r="H140" s="63" t="s">
        <v>323</v>
      </c>
      <c r="I140" s="69">
        <v>382</v>
      </c>
      <c r="J140" s="68">
        <v>10</v>
      </c>
      <c r="K140" s="63" t="s">
        <v>323</v>
      </c>
      <c r="L140" s="69">
        <v>14</v>
      </c>
    </row>
    <row r="141" spans="1:12">
      <c r="A141" s="68">
        <v>6</v>
      </c>
      <c r="B141" s="63" t="s">
        <v>358</v>
      </c>
      <c r="C141" s="68">
        <v>12</v>
      </c>
      <c r="D141" s="68">
        <v>3</v>
      </c>
      <c r="E141" s="68">
        <v>0</v>
      </c>
      <c r="F141" s="68">
        <v>9</v>
      </c>
      <c r="G141" s="68">
        <v>334</v>
      </c>
      <c r="H141" s="63" t="s">
        <v>323</v>
      </c>
      <c r="I141" s="69">
        <v>347</v>
      </c>
      <c r="J141" s="68">
        <v>6</v>
      </c>
      <c r="K141" s="63" t="s">
        <v>323</v>
      </c>
      <c r="L141" s="69">
        <v>18</v>
      </c>
    </row>
    <row r="142" spans="1:12">
      <c r="A142" s="68">
        <v>7</v>
      </c>
      <c r="B142" s="63" t="s">
        <v>453</v>
      </c>
      <c r="C142" s="68">
        <v>12</v>
      </c>
      <c r="D142" s="68">
        <v>0</v>
      </c>
      <c r="E142" s="68">
        <v>0</v>
      </c>
      <c r="F142" s="68">
        <v>12</v>
      </c>
      <c r="G142" s="68">
        <v>247</v>
      </c>
      <c r="H142" s="63" t="s">
        <v>323</v>
      </c>
      <c r="I142" s="69">
        <v>416</v>
      </c>
      <c r="J142" s="68">
        <v>0</v>
      </c>
      <c r="K142" s="63" t="s">
        <v>323</v>
      </c>
      <c r="L142" s="69">
        <v>24</v>
      </c>
    </row>
    <row r="144" spans="1:12">
      <c r="A144" s="65" t="s">
        <v>604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1176</v>
      </c>
      <c r="C146" s="68">
        <v>12</v>
      </c>
      <c r="D146" s="68">
        <v>11</v>
      </c>
      <c r="E146" s="68">
        <v>0</v>
      </c>
      <c r="F146" s="68">
        <v>1</v>
      </c>
      <c r="G146" s="68">
        <v>448</v>
      </c>
      <c r="H146" s="63" t="s">
        <v>323</v>
      </c>
      <c r="I146" s="69">
        <v>318</v>
      </c>
      <c r="J146" s="68">
        <v>22</v>
      </c>
      <c r="K146" s="63" t="s">
        <v>323</v>
      </c>
      <c r="L146" s="69">
        <v>2</v>
      </c>
    </row>
    <row r="147" spans="1:12">
      <c r="A147" s="68">
        <v>2</v>
      </c>
      <c r="B147" s="63" t="s">
        <v>1206</v>
      </c>
      <c r="C147" s="68">
        <v>12</v>
      </c>
      <c r="D147" s="68">
        <v>7</v>
      </c>
      <c r="E147" s="68">
        <v>2</v>
      </c>
      <c r="F147" s="68">
        <v>3</v>
      </c>
      <c r="G147" s="68">
        <v>367</v>
      </c>
      <c r="H147" s="63" t="s">
        <v>323</v>
      </c>
      <c r="I147" s="69">
        <v>367</v>
      </c>
      <c r="J147" s="68">
        <v>16</v>
      </c>
      <c r="K147" s="63" t="s">
        <v>323</v>
      </c>
      <c r="L147" s="69">
        <v>8</v>
      </c>
    </row>
    <row r="148" spans="1:12">
      <c r="A148" s="68">
        <v>3</v>
      </c>
      <c r="B148" s="63" t="s">
        <v>1188</v>
      </c>
      <c r="C148" s="68">
        <v>12</v>
      </c>
      <c r="D148" s="68">
        <v>7</v>
      </c>
      <c r="E148" s="68">
        <v>1</v>
      </c>
      <c r="F148" s="68">
        <v>4</v>
      </c>
      <c r="G148" s="68">
        <v>398</v>
      </c>
      <c r="H148" s="63" t="s">
        <v>323</v>
      </c>
      <c r="I148" s="69">
        <v>355</v>
      </c>
      <c r="J148" s="68">
        <v>15</v>
      </c>
      <c r="K148" s="63" t="s">
        <v>323</v>
      </c>
      <c r="L148" s="69">
        <v>9</v>
      </c>
    </row>
    <row r="149" spans="1:12">
      <c r="A149" s="68">
        <v>4</v>
      </c>
      <c r="B149" s="63" t="s">
        <v>1201</v>
      </c>
      <c r="C149" s="68">
        <v>12</v>
      </c>
      <c r="D149" s="68">
        <v>6</v>
      </c>
      <c r="E149" s="68">
        <v>1</v>
      </c>
      <c r="F149" s="68">
        <v>5</v>
      </c>
      <c r="G149" s="68">
        <v>339</v>
      </c>
      <c r="H149" s="63" t="s">
        <v>323</v>
      </c>
      <c r="I149" s="69">
        <v>322</v>
      </c>
      <c r="J149" s="68">
        <v>13</v>
      </c>
      <c r="K149" s="63" t="s">
        <v>323</v>
      </c>
      <c r="L149" s="69">
        <v>11</v>
      </c>
    </row>
    <row r="150" spans="1:12">
      <c r="A150" s="68">
        <v>5</v>
      </c>
      <c r="B150" s="63" t="s">
        <v>1241</v>
      </c>
      <c r="C150" s="68">
        <v>11</v>
      </c>
      <c r="D150" s="68">
        <v>4</v>
      </c>
      <c r="E150" s="68">
        <v>0</v>
      </c>
      <c r="F150" s="68">
        <v>7</v>
      </c>
      <c r="G150" s="68">
        <v>261</v>
      </c>
      <c r="H150" s="63" t="s">
        <v>323</v>
      </c>
      <c r="I150" s="69">
        <v>311</v>
      </c>
      <c r="J150" s="68">
        <v>8</v>
      </c>
      <c r="K150" s="63" t="s">
        <v>323</v>
      </c>
      <c r="L150" s="69">
        <v>14</v>
      </c>
    </row>
    <row r="151" spans="1:12">
      <c r="A151" s="68">
        <v>6</v>
      </c>
      <c r="B151" s="63" t="s">
        <v>1229</v>
      </c>
      <c r="C151" s="68">
        <v>12</v>
      </c>
      <c r="D151" s="68">
        <v>3</v>
      </c>
      <c r="E151" s="68">
        <v>0</v>
      </c>
      <c r="F151" s="68">
        <v>9</v>
      </c>
      <c r="G151" s="68">
        <v>347</v>
      </c>
      <c r="H151" s="63" t="s">
        <v>323</v>
      </c>
      <c r="I151" s="69">
        <v>383</v>
      </c>
      <c r="J151" s="68">
        <v>6</v>
      </c>
      <c r="K151" s="63" t="s">
        <v>323</v>
      </c>
      <c r="L151" s="69">
        <v>18</v>
      </c>
    </row>
    <row r="152" spans="1:12">
      <c r="A152" s="68">
        <v>7</v>
      </c>
      <c r="B152" s="63" t="s">
        <v>1207</v>
      </c>
      <c r="C152" s="68">
        <v>11</v>
      </c>
      <c r="D152" s="68">
        <v>1</v>
      </c>
      <c r="E152" s="68">
        <v>0</v>
      </c>
      <c r="F152" s="68">
        <v>10</v>
      </c>
      <c r="G152" s="68">
        <v>199</v>
      </c>
      <c r="H152" s="63" t="s">
        <v>323</v>
      </c>
      <c r="I152" s="69">
        <v>303</v>
      </c>
      <c r="J152" s="68">
        <v>2</v>
      </c>
      <c r="K152" s="63" t="s">
        <v>323</v>
      </c>
      <c r="L152" s="69">
        <v>20</v>
      </c>
    </row>
    <row r="154" spans="1:12">
      <c r="A154" s="65" t="s">
        <v>611</v>
      </c>
    </row>
    <row r="155" spans="1:12">
      <c r="C155" s="66" t="s">
        <v>316</v>
      </c>
      <c r="D155" s="66" t="s">
        <v>317</v>
      </c>
      <c r="E155" s="66" t="s">
        <v>318</v>
      </c>
      <c r="F155" s="66" t="s">
        <v>319</v>
      </c>
      <c r="H155" s="67" t="s">
        <v>320</v>
      </c>
      <c r="K155" s="67" t="s">
        <v>321</v>
      </c>
    </row>
    <row r="156" spans="1:12">
      <c r="A156" s="68">
        <v>1</v>
      </c>
      <c r="B156" s="63" t="s">
        <v>400</v>
      </c>
      <c r="C156" s="68">
        <v>12</v>
      </c>
      <c r="D156" s="68">
        <v>9</v>
      </c>
      <c r="E156" s="68">
        <v>2</v>
      </c>
      <c r="F156" s="68">
        <v>1</v>
      </c>
      <c r="G156" s="68">
        <v>380</v>
      </c>
      <c r="H156" s="63" t="s">
        <v>323</v>
      </c>
      <c r="I156" s="69">
        <v>336</v>
      </c>
      <c r="J156" s="68">
        <v>20</v>
      </c>
      <c r="K156" s="63" t="s">
        <v>323</v>
      </c>
      <c r="L156" s="69">
        <v>4</v>
      </c>
    </row>
    <row r="157" spans="1:12">
      <c r="A157" s="68">
        <v>2</v>
      </c>
      <c r="B157" s="63" t="s">
        <v>1181</v>
      </c>
      <c r="C157" s="68">
        <v>12</v>
      </c>
      <c r="D157" s="68">
        <v>9</v>
      </c>
      <c r="E157" s="68">
        <v>2</v>
      </c>
      <c r="F157" s="68">
        <v>1</v>
      </c>
      <c r="G157" s="68">
        <v>356</v>
      </c>
      <c r="H157" s="63" t="s">
        <v>323</v>
      </c>
      <c r="I157" s="69">
        <v>321</v>
      </c>
      <c r="J157" s="68">
        <v>20</v>
      </c>
      <c r="K157" s="63" t="s">
        <v>323</v>
      </c>
      <c r="L157" s="69">
        <v>4</v>
      </c>
    </row>
    <row r="158" spans="1:12">
      <c r="A158" s="68">
        <v>3</v>
      </c>
      <c r="B158" s="63" t="s">
        <v>1179</v>
      </c>
      <c r="C158" s="68">
        <v>12</v>
      </c>
      <c r="D158" s="68">
        <v>5</v>
      </c>
      <c r="E158" s="68">
        <v>3</v>
      </c>
      <c r="F158" s="68">
        <v>4</v>
      </c>
      <c r="G158" s="68">
        <v>278</v>
      </c>
      <c r="H158" s="63" t="s">
        <v>323</v>
      </c>
      <c r="I158" s="69">
        <v>274</v>
      </c>
      <c r="J158" s="68">
        <v>13</v>
      </c>
      <c r="K158" s="63" t="s">
        <v>323</v>
      </c>
      <c r="L158" s="69">
        <v>11</v>
      </c>
    </row>
    <row r="159" spans="1:12">
      <c r="A159" s="68">
        <v>4</v>
      </c>
      <c r="B159" s="63" t="s">
        <v>484</v>
      </c>
      <c r="C159" s="68">
        <v>12</v>
      </c>
      <c r="D159" s="68">
        <v>3</v>
      </c>
      <c r="E159" s="68">
        <v>2</v>
      </c>
      <c r="F159" s="68">
        <v>7</v>
      </c>
      <c r="G159" s="68">
        <v>315</v>
      </c>
      <c r="H159" s="63" t="s">
        <v>323</v>
      </c>
      <c r="I159" s="69">
        <v>343</v>
      </c>
      <c r="J159" s="68">
        <v>8</v>
      </c>
      <c r="K159" s="63" t="s">
        <v>323</v>
      </c>
      <c r="L159" s="69">
        <v>16</v>
      </c>
    </row>
    <row r="160" spans="1:12">
      <c r="A160" s="68">
        <v>5</v>
      </c>
      <c r="B160" s="63" t="s">
        <v>405</v>
      </c>
      <c r="C160" s="68">
        <v>12</v>
      </c>
      <c r="D160" s="68">
        <v>3</v>
      </c>
      <c r="E160" s="68">
        <v>2</v>
      </c>
      <c r="F160" s="68">
        <v>7</v>
      </c>
      <c r="G160" s="68">
        <v>307</v>
      </c>
      <c r="H160" s="63" t="s">
        <v>323</v>
      </c>
      <c r="I160" s="69">
        <v>305</v>
      </c>
      <c r="J160" s="68">
        <v>8</v>
      </c>
      <c r="K160" s="63" t="s">
        <v>323</v>
      </c>
      <c r="L160" s="69">
        <v>16</v>
      </c>
    </row>
    <row r="161" spans="1:12">
      <c r="A161" s="68">
        <v>6</v>
      </c>
      <c r="B161" s="63" t="s">
        <v>401</v>
      </c>
      <c r="C161" s="68">
        <v>12</v>
      </c>
      <c r="D161" s="68">
        <v>3</v>
      </c>
      <c r="E161" s="68">
        <v>2</v>
      </c>
      <c r="F161" s="68">
        <v>7</v>
      </c>
      <c r="G161" s="68">
        <v>283</v>
      </c>
      <c r="H161" s="63" t="s">
        <v>323</v>
      </c>
      <c r="I161" s="69">
        <v>300</v>
      </c>
      <c r="J161" s="68">
        <v>8</v>
      </c>
      <c r="K161" s="63" t="s">
        <v>323</v>
      </c>
      <c r="L161" s="69">
        <v>16</v>
      </c>
    </row>
    <row r="162" spans="1:12">
      <c r="A162" s="68">
        <v>7</v>
      </c>
      <c r="B162" s="63" t="s">
        <v>358</v>
      </c>
      <c r="C162" s="68">
        <v>12</v>
      </c>
      <c r="D162" s="68">
        <v>3</v>
      </c>
      <c r="E162" s="68">
        <v>1</v>
      </c>
      <c r="F162" s="68">
        <v>8</v>
      </c>
      <c r="G162" s="68">
        <v>314</v>
      </c>
      <c r="H162" s="63" t="s">
        <v>323</v>
      </c>
      <c r="I162" s="69">
        <v>354</v>
      </c>
      <c r="J162" s="68">
        <v>7</v>
      </c>
      <c r="K162" s="63" t="s">
        <v>323</v>
      </c>
      <c r="L162" s="69">
        <v>17</v>
      </c>
    </row>
    <row r="164" spans="1:12">
      <c r="A164" s="65" t="s">
        <v>613</v>
      </c>
    </row>
    <row r="165" spans="1:12">
      <c r="C165" s="66" t="s">
        <v>316</v>
      </c>
      <c r="D165" s="66" t="s">
        <v>317</v>
      </c>
      <c r="E165" s="66" t="s">
        <v>318</v>
      </c>
      <c r="F165" s="66" t="s">
        <v>319</v>
      </c>
      <c r="H165" s="67" t="s">
        <v>320</v>
      </c>
      <c r="K165" s="67" t="s">
        <v>321</v>
      </c>
    </row>
    <row r="166" spans="1:12">
      <c r="A166" s="68">
        <v>1</v>
      </c>
      <c r="B166" s="63" t="s">
        <v>1244</v>
      </c>
      <c r="C166" s="68">
        <v>10</v>
      </c>
      <c r="D166" s="68">
        <v>8</v>
      </c>
      <c r="E166" s="68">
        <v>1</v>
      </c>
      <c r="F166" s="68">
        <v>1</v>
      </c>
      <c r="G166" s="68">
        <v>262</v>
      </c>
      <c r="H166" s="63" t="s">
        <v>323</v>
      </c>
      <c r="I166" s="69">
        <v>216</v>
      </c>
      <c r="J166" s="68">
        <v>17</v>
      </c>
      <c r="K166" s="63" t="s">
        <v>323</v>
      </c>
      <c r="L166" s="69">
        <v>3</v>
      </c>
    </row>
    <row r="167" spans="1:12">
      <c r="A167" s="68">
        <v>2</v>
      </c>
      <c r="B167" s="63" t="s">
        <v>1245</v>
      </c>
      <c r="C167" s="68">
        <v>10</v>
      </c>
      <c r="D167" s="68">
        <v>5</v>
      </c>
      <c r="E167" s="68">
        <v>1</v>
      </c>
      <c r="F167" s="68">
        <v>4</v>
      </c>
      <c r="G167" s="68">
        <v>243</v>
      </c>
      <c r="H167" s="63" t="s">
        <v>323</v>
      </c>
      <c r="I167" s="69">
        <v>252</v>
      </c>
      <c r="J167" s="68">
        <v>11</v>
      </c>
      <c r="K167" s="63" t="s">
        <v>323</v>
      </c>
      <c r="L167" s="69">
        <v>9</v>
      </c>
    </row>
    <row r="168" spans="1:12">
      <c r="A168" s="68">
        <v>3</v>
      </c>
      <c r="B168" s="63" t="s">
        <v>1246</v>
      </c>
      <c r="C168" s="68">
        <v>10</v>
      </c>
      <c r="D168" s="68">
        <v>5</v>
      </c>
      <c r="E168" s="68">
        <v>0</v>
      </c>
      <c r="F168" s="68">
        <v>5</v>
      </c>
      <c r="G168" s="68">
        <v>265</v>
      </c>
      <c r="H168" s="63" t="s">
        <v>323</v>
      </c>
      <c r="I168" s="69">
        <v>259</v>
      </c>
      <c r="J168" s="68">
        <v>10</v>
      </c>
      <c r="K168" s="63" t="s">
        <v>323</v>
      </c>
      <c r="L168" s="69">
        <v>10</v>
      </c>
    </row>
    <row r="169" spans="1:12">
      <c r="A169" s="68">
        <v>4</v>
      </c>
      <c r="B169" s="63" t="s">
        <v>1183</v>
      </c>
      <c r="C169" s="68">
        <v>10</v>
      </c>
      <c r="D169" s="68">
        <v>5</v>
      </c>
      <c r="E169" s="68">
        <v>0</v>
      </c>
      <c r="F169" s="68">
        <v>5</v>
      </c>
      <c r="G169" s="68">
        <v>256</v>
      </c>
      <c r="H169" s="63" t="s">
        <v>323</v>
      </c>
      <c r="I169" s="69">
        <v>234</v>
      </c>
      <c r="J169" s="68">
        <v>10</v>
      </c>
      <c r="K169" s="63" t="s">
        <v>323</v>
      </c>
      <c r="L169" s="69">
        <v>10</v>
      </c>
    </row>
    <row r="170" spans="1:12">
      <c r="A170" s="68">
        <v>5</v>
      </c>
      <c r="B170" s="63" t="s">
        <v>1222</v>
      </c>
      <c r="C170" s="68">
        <v>10</v>
      </c>
      <c r="D170" s="68">
        <v>3</v>
      </c>
      <c r="E170" s="68">
        <v>0</v>
      </c>
      <c r="F170" s="68">
        <v>7</v>
      </c>
      <c r="G170" s="68">
        <v>234</v>
      </c>
      <c r="H170" s="63" t="s">
        <v>323</v>
      </c>
      <c r="I170" s="69">
        <v>263</v>
      </c>
      <c r="J170" s="68">
        <v>6</v>
      </c>
      <c r="K170" s="63" t="s">
        <v>323</v>
      </c>
      <c r="L170" s="69">
        <v>14</v>
      </c>
    </row>
    <row r="171" spans="1:12">
      <c r="A171" s="68">
        <v>6</v>
      </c>
      <c r="B171" s="63" t="s">
        <v>1201</v>
      </c>
      <c r="C171" s="68">
        <v>10</v>
      </c>
      <c r="D171" s="68">
        <v>3</v>
      </c>
      <c r="E171" s="68">
        <v>0</v>
      </c>
      <c r="F171" s="68">
        <v>7</v>
      </c>
      <c r="G171" s="68">
        <v>231</v>
      </c>
      <c r="H171" s="63" t="s">
        <v>323</v>
      </c>
      <c r="I171" s="69">
        <v>267</v>
      </c>
      <c r="J171" s="68">
        <v>6</v>
      </c>
      <c r="K171" s="63" t="s">
        <v>323</v>
      </c>
      <c r="L171" s="69">
        <v>14</v>
      </c>
    </row>
    <row r="173" spans="1:12">
      <c r="A173" s="65" t="s">
        <v>901</v>
      </c>
    </row>
    <row r="174" spans="1:12">
      <c r="C174" s="66" t="s">
        <v>316</v>
      </c>
      <c r="D174" s="66" t="s">
        <v>317</v>
      </c>
      <c r="E174" s="66" t="s">
        <v>318</v>
      </c>
      <c r="F174" s="66" t="s">
        <v>319</v>
      </c>
      <c r="H174" s="67" t="s">
        <v>320</v>
      </c>
      <c r="K174" s="67" t="s">
        <v>321</v>
      </c>
    </row>
    <row r="175" spans="1:12">
      <c r="A175" s="68">
        <v>1</v>
      </c>
      <c r="B175" s="63" t="s">
        <v>1229</v>
      </c>
      <c r="C175" s="68">
        <v>10</v>
      </c>
      <c r="D175" s="68">
        <v>7</v>
      </c>
      <c r="E175" s="68">
        <v>0</v>
      </c>
      <c r="F175" s="68">
        <v>3</v>
      </c>
      <c r="G175" s="68">
        <v>291</v>
      </c>
      <c r="H175" s="63" t="s">
        <v>323</v>
      </c>
      <c r="I175" s="69">
        <v>252</v>
      </c>
      <c r="J175" s="68">
        <v>14</v>
      </c>
      <c r="K175" s="63" t="s">
        <v>323</v>
      </c>
      <c r="L175" s="69">
        <v>6</v>
      </c>
    </row>
    <row r="176" spans="1:12">
      <c r="A176" s="68">
        <v>2</v>
      </c>
      <c r="B176" s="63" t="s">
        <v>1194</v>
      </c>
      <c r="C176" s="68">
        <v>10</v>
      </c>
      <c r="D176" s="68">
        <v>6</v>
      </c>
      <c r="E176" s="68">
        <v>0</v>
      </c>
      <c r="F176" s="68">
        <v>4</v>
      </c>
      <c r="G176" s="68">
        <v>269</v>
      </c>
      <c r="H176" s="63" t="s">
        <v>323</v>
      </c>
      <c r="I176" s="69">
        <v>246</v>
      </c>
      <c r="J176" s="68">
        <v>12</v>
      </c>
      <c r="K176" s="63" t="s">
        <v>323</v>
      </c>
      <c r="L176" s="69">
        <v>8</v>
      </c>
    </row>
    <row r="177" spans="1:12">
      <c r="A177" s="68">
        <v>3</v>
      </c>
      <c r="B177" s="63" t="s">
        <v>1176</v>
      </c>
      <c r="C177" s="68">
        <v>10</v>
      </c>
      <c r="D177" s="68">
        <v>5</v>
      </c>
      <c r="E177" s="68">
        <v>1</v>
      </c>
      <c r="F177" s="68">
        <v>4</v>
      </c>
      <c r="G177" s="68">
        <v>291</v>
      </c>
      <c r="H177" s="63" t="s">
        <v>323</v>
      </c>
      <c r="I177" s="69">
        <v>292</v>
      </c>
      <c r="J177" s="68">
        <v>11</v>
      </c>
      <c r="K177" s="63" t="s">
        <v>323</v>
      </c>
      <c r="L177" s="69">
        <v>9</v>
      </c>
    </row>
    <row r="178" spans="1:12">
      <c r="A178" s="68">
        <v>4</v>
      </c>
      <c r="B178" s="63" t="s">
        <v>1202</v>
      </c>
      <c r="C178" s="68">
        <v>10</v>
      </c>
      <c r="D178" s="68">
        <v>5</v>
      </c>
      <c r="E178" s="68">
        <v>0</v>
      </c>
      <c r="F178" s="68">
        <v>5</v>
      </c>
      <c r="G178" s="68">
        <v>227</v>
      </c>
      <c r="H178" s="63" t="s">
        <v>323</v>
      </c>
      <c r="I178" s="69">
        <v>230</v>
      </c>
      <c r="J178" s="68">
        <v>10</v>
      </c>
      <c r="K178" s="63" t="s">
        <v>323</v>
      </c>
      <c r="L178" s="69">
        <v>10</v>
      </c>
    </row>
    <row r="179" spans="1:12">
      <c r="A179" s="68">
        <v>5</v>
      </c>
      <c r="B179" s="63" t="s">
        <v>1207</v>
      </c>
      <c r="C179" s="68">
        <v>10</v>
      </c>
      <c r="D179" s="68">
        <v>3</v>
      </c>
      <c r="E179" s="68">
        <v>1</v>
      </c>
      <c r="F179" s="68">
        <v>6</v>
      </c>
      <c r="G179" s="68">
        <v>236</v>
      </c>
      <c r="H179" s="63" t="s">
        <v>323</v>
      </c>
      <c r="I179" s="69">
        <v>288</v>
      </c>
      <c r="J179" s="68">
        <v>7</v>
      </c>
      <c r="K179" s="63" t="s">
        <v>323</v>
      </c>
      <c r="L179" s="69">
        <v>13</v>
      </c>
    </row>
    <row r="180" spans="1:12">
      <c r="A180" s="68">
        <v>6</v>
      </c>
      <c r="B180" s="63" t="s">
        <v>1186</v>
      </c>
      <c r="C180" s="68">
        <v>10</v>
      </c>
      <c r="D180" s="68">
        <v>3</v>
      </c>
      <c r="E180" s="68">
        <v>0</v>
      </c>
      <c r="F180" s="68">
        <v>7</v>
      </c>
      <c r="G180" s="68">
        <v>251</v>
      </c>
      <c r="H180" s="63" t="s">
        <v>323</v>
      </c>
      <c r="I180" s="69">
        <v>257</v>
      </c>
      <c r="J180" s="68">
        <v>6</v>
      </c>
      <c r="K180" s="63" t="s">
        <v>323</v>
      </c>
      <c r="L180" s="69">
        <v>14</v>
      </c>
    </row>
    <row r="182" spans="1:12">
      <c r="A182" s="65" t="s">
        <v>615</v>
      </c>
    </row>
    <row r="183" spans="1:12">
      <c r="C183" s="66" t="s">
        <v>316</v>
      </c>
      <c r="D183" s="66" t="s">
        <v>317</v>
      </c>
      <c r="E183" s="66" t="s">
        <v>318</v>
      </c>
      <c r="F183" s="66" t="s">
        <v>319</v>
      </c>
      <c r="H183" s="67" t="s">
        <v>320</v>
      </c>
      <c r="K183" s="67" t="s">
        <v>321</v>
      </c>
    </row>
    <row r="184" spans="1:12">
      <c r="A184" s="68">
        <v>1</v>
      </c>
      <c r="B184" s="63" t="s">
        <v>410</v>
      </c>
      <c r="C184" s="68">
        <v>18</v>
      </c>
      <c r="D184" s="68">
        <v>16</v>
      </c>
      <c r="E184" s="68">
        <v>1</v>
      </c>
      <c r="F184" s="68">
        <v>1</v>
      </c>
      <c r="G184" s="68">
        <v>652</v>
      </c>
      <c r="H184" s="63" t="s">
        <v>323</v>
      </c>
      <c r="I184" s="69">
        <v>451</v>
      </c>
      <c r="J184" s="68">
        <v>33</v>
      </c>
      <c r="K184" s="63" t="s">
        <v>323</v>
      </c>
      <c r="L184" s="69">
        <v>3</v>
      </c>
    </row>
    <row r="185" spans="1:12">
      <c r="A185" s="68">
        <v>2</v>
      </c>
      <c r="B185" s="63" t="s">
        <v>467</v>
      </c>
      <c r="C185" s="68">
        <v>18</v>
      </c>
      <c r="D185" s="68">
        <v>15</v>
      </c>
      <c r="E185" s="68">
        <v>0</v>
      </c>
      <c r="F185" s="68">
        <v>3</v>
      </c>
      <c r="G185" s="68">
        <v>633</v>
      </c>
      <c r="H185" s="63" t="s">
        <v>323</v>
      </c>
      <c r="I185" s="69">
        <v>439</v>
      </c>
      <c r="J185" s="68">
        <v>30</v>
      </c>
      <c r="K185" s="63" t="s">
        <v>323</v>
      </c>
      <c r="L185" s="69">
        <v>6</v>
      </c>
    </row>
    <row r="186" spans="1:12">
      <c r="A186" s="68">
        <v>3</v>
      </c>
      <c r="B186" s="63" t="s">
        <v>400</v>
      </c>
      <c r="C186" s="68">
        <v>18</v>
      </c>
      <c r="D186" s="68">
        <v>13</v>
      </c>
      <c r="E186" s="68">
        <v>3</v>
      </c>
      <c r="F186" s="68">
        <v>2</v>
      </c>
      <c r="G186" s="68">
        <v>571</v>
      </c>
      <c r="H186" s="63" t="s">
        <v>323</v>
      </c>
      <c r="I186" s="69">
        <v>418</v>
      </c>
      <c r="J186" s="68">
        <v>29</v>
      </c>
      <c r="K186" s="63" t="s">
        <v>323</v>
      </c>
      <c r="L186" s="69">
        <v>7</v>
      </c>
    </row>
    <row r="187" spans="1:12">
      <c r="A187" s="68">
        <v>4</v>
      </c>
      <c r="B187" s="63" t="s">
        <v>484</v>
      </c>
      <c r="C187" s="68">
        <v>18</v>
      </c>
      <c r="D187" s="68">
        <v>10</v>
      </c>
      <c r="E187" s="68">
        <v>1</v>
      </c>
      <c r="F187" s="68">
        <v>7</v>
      </c>
      <c r="G187" s="68">
        <v>538</v>
      </c>
      <c r="H187" s="63" t="s">
        <v>323</v>
      </c>
      <c r="I187" s="69">
        <v>555</v>
      </c>
      <c r="J187" s="68">
        <v>21</v>
      </c>
      <c r="K187" s="63" t="s">
        <v>323</v>
      </c>
      <c r="L187" s="69">
        <v>15</v>
      </c>
    </row>
    <row r="188" spans="1:12">
      <c r="A188" s="68">
        <v>5</v>
      </c>
      <c r="B188" s="63" t="s">
        <v>401</v>
      </c>
      <c r="C188" s="68">
        <v>18</v>
      </c>
      <c r="D188" s="68">
        <v>9</v>
      </c>
      <c r="E188" s="68">
        <v>1</v>
      </c>
      <c r="F188" s="68">
        <v>8</v>
      </c>
      <c r="G188" s="68">
        <v>496</v>
      </c>
      <c r="H188" s="63" t="s">
        <v>323</v>
      </c>
      <c r="I188" s="69">
        <v>482</v>
      </c>
      <c r="J188" s="68">
        <v>19</v>
      </c>
      <c r="K188" s="63" t="s">
        <v>323</v>
      </c>
      <c r="L188" s="69">
        <v>17</v>
      </c>
    </row>
    <row r="189" spans="1:12">
      <c r="A189" s="68">
        <v>6</v>
      </c>
      <c r="B189" s="63" t="s">
        <v>468</v>
      </c>
      <c r="C189" s="68">
        <v>18</v>
      </c>
      <c r="D189" s="68">
        <v>8</v>
      </c>
      <c r="E189" s="68">
        <v>0</v>
      </c>
      <c r="F189" s="68">
        <v>10</v>
      </c>
      <c r="G189" s="68">
        <v>536</v>
      </c>
      <c r="H189" s="63" t="s">
        <v>323</v>
      </c>
      <c r="I189" s="69">
        <v>558</v>
      </c>
      <c r="J189" s="68">
        <v>16</v>
      </c>
      <c r="K189" s="63" t="s">
        <v>323</v>
      </c>
      <c r="L189" s="69">
        <v>20</v>
      </c>
    </row>
    <row r="190" spans="1:12">
      <c r="A190" s="68">
        <v>7</v>
      </c>
      <c r="B190" s="63" t="s">
        <v>1181</v>
      </c>
      <c r="C190" s="68">
        <v>18</v>
      </c>
      <c r="D190" s="68">
        <v>7</v>
      </c>
      <c r="E190" s="68">
        <v>2</v>
      </c>
      <c r="F190" s="68">
        <v>9</v>
      </c>
      <c r="G190" s="68">
        <v>514</v>
      </c>
      <c r="H190" s="63" t="s">
        <v>323</v>
      </c>
      <c r="I190" s="69">
        <v>554</v>
      </c>
      <c r="J190" s="68">
        <v>16</v>
      </c>
      <c r="K190" s="63" t="s">
        <v>323</v>
      </c>
      <c r="L190" s="69">
        <v>20</v>
      </c>
    </row>
    <row r="191" spans="1:12">
      <c r="A191" s="68">
        <v>8</v>
      </c>
      <c r="B191" s="63" t="s">
        <v>405</v>
      </c>
      <c r="C191" s="68">
        <v>18</v>
      </c>
      <c r="D191" s="68">
        <v>5</v>
      </c>
      <c r="E191" s="68">
        <v>0</v>
      </c>
      <c r="F191" s="68">
        <v>13</v>
      </c>
      <c r="G191" s="68">
        <v>458</v>
      </c>
      <c r="H191" s="63" t="s">
        <v>323</v>
      </c>
      <c r="I191" s="69">
        <v>508</v>
      </c>
      <c r="J191" s="68">
        <v>10</v>
      </c>
      <c r="K191" s="63" t="s">
        <v>323</v>
      </c>
      <c r="L191" s="69">
        <v>26</v>
      </c>
    </row>
    <row r="192" spans="1:12">
      <c r="A192" s="68">
        <v>9</v>
      </c>
      <c r="B192" s="63" t="s">
        <v>358</v>
      </c>
      <c r="C192" s="68">
        <v>18</v>
      </c>
      <c r="D192" s="68">
        <v>2</v>
      </c>
      <c r="E192" s="68">
        <v>0</v>
      </c>
      <c r="F192" s="68">
        <v>16</v>
      </c>
      <c r="G192" s="68">
        <v>439</v>
      </c>
      <c r="H192" s="63" t="s">
        <v>323</v>
      </c>
      <c r="I192" s="69">
        <v>644</v>
      </c>
      <c r="J192" s="68">
        <v>4</v>
      </c>
      <c r="K192" s="63" t="s">
        <v>323</v>
      </c>
      <c r="L192" s="69">
        <v>32</v>
      </c>
    </row>
    <row r="193" spans="1:12">
      <c r="A193" s="68">
        <v>10</v>
      </c>
      <c r="B193" s="63" t="s">
        <v>1183</v>
      </c>
      <c r="C193" s="68">
        <v>18</v>
      </c>
      <c r="D193" s="68">
        <v>1</v>
      </c>
      <c r="E193" s="68">
        <v>0</v>
      </c>
      <c r="F193" s="68">
        <v>17</v>
      </c>
      <c r="G193" s="68">
        <v>426</v>
      </c>
      <c r="H193" s="63" t="s">
        <v>323</v>
      </c>
      <c r="I193" s="69">
        <v>654</v>
      </c>
      <c r="J193" s="68">
        <v>2</v>
      </c>
      <c r="K193" s="63" t="s">
        <v>323</v>
      </c>
      <c r="L193" s="69">
        <v>34</v>
      </c>
    </row>
    <row r="195" spans="1:12">
      <c r="A195" s="65" t="s">
        <v>616</v>
      </c>
    </row>
    <row r="196" spans="1:12">
      <c r="C196" s="66" t="s">
        <v>316</v>
      </c>
      <c r="D196" s="66" t="s">
        <v>317</v>
      </c>
      <c r="E196" s="66" t="s">
        <v>318</v>
      </c>
      <c r="F196" s="66" t="s">
        <v>319</v>
      </c>
      <c r="H196" s="67" t="s">
        <v>320</v>
      </c>
      <c r="K196" s="67" t="s">
        <v>321</v>
      </c>
    </row>
    <row r="197" spans="1:12">
      <c r="A197" s="68">
        <v>1</v>
      </c>
      <c r="B197" s="63" t="s">
        <v>1244</v>
      </c>
      <c r="C197" s="68">
        <v>16</v>
      </c>
      <c r="D197" s="68">
        <v>15</v>
      </c>
      <c r="E197" s="68">
        <v>0</v>
      </c>
      <c r="F197" s="68">
        <v>1</v>
      </c>
      <c r="G197" s="68">
        <v>563</v>
      </c>
      <c r="H197" s="63" t="s">
        <v>323</v>
      </c>
      <c r="I197" s="69">
        <v>392</v>
      </c>
      <c r="J197" s="68">
        <v>30</v>
      </c>
      <c r="K197" s="63" t="s">
        <v>323</v>
      </c>
      <c r="L197" s="69">
        <v>2</v>
      </c>
    </row>
    <row r="198" spans="1:12">
      <c r="A198" s="68">
        <v>2</v>
      </c>
      <c r="B198" s="63" t="s">
        <v>458</v>
      </c>
      <c r="C198" s="68">
        <v>16</v>
      </c>
      <c r="D198" s="68">
        <v>10</v>
      </c>
      <c r="E198" s="68">
        <v>0</v>
      </c>
      <c r="F198" s="68">
        <v>6</v>
      </c>
      <c r="G198" s="68">
        <v>520</v>
      </c>
      <c r="H198" s="63" t="s">
        <v>323</v>
      </c>
      <c r="I198" s="69">
        <v>412</v>
      </c>
      <c r="J198" s="68">
        <v>20</v>
      </c>
      <c r="K198" s="63" t="s">
        <v>323</v>
      </c>
      <c r="L198" s="69">
        <v>12</v>
      </c>
    </row>
    <row r="199" spans="1:12">
      <c r="A199" s="68">
        <v>3</v>
      </c>
      <c r="B199" s="63" t="s">
        <v>326</v>
      </c>
      <c r="C199" s="68">
        <v>16</v>
      </c>
      <c r="D199" s="68">
        <v>10</v>
      </c>
      <c r="E199" s="68">
        <v>0</v>
      </c>
      <c r="F199" s="68">
        <v>6</v>
      </c>
      <c r="G199" s="68">
        <v>445</v>
      </c>
      <c r="H199" s="63" t="s">
        <v>323</v>
      </c>
      <c r="I199" s="69">
        <v>383</v>
      </c>
      <c r="J199" s="68">
        <v>20</v>
      </c>
      <c r="K199" s="63" t="s">
        <v>323</v>
      </c>
      <c r="L199" s="69">
        <v>12</v>
      </c>
    </row>
    <row r="200" spans="1:12">
      <c r="A200" s="68">
        <v>4</v>
      </c>
      <c r="B200" s="63" t="s">
        <v>1178</v>
      </c>
      <c r="C200" s="68">
        <v>16</v>
      </c>
      <c r="D200" s="68">
        <v>9</v>
      </c>
      <c r="E200" s="68">
        <v>1</v>
      </c>
      <c r="F200" s="68">
        <v>6</v>
      </c>
      <c r="G200" s="68">
        <v>413</v>
      </c>
      <c r="H200" s="63" t="s">
        <v>323</v>
      </c>
      <c r="I200" s="69">
        <v>403</v>
      </c>
      <c r="J200" s="68">
        <v>19</v>
      </c>
      <c r="K200" s="63" t="s">
        <v>323</v>
      </c>
      <c r="L200" s="69">
        <v>13</v>
      </c>
    </row>
    <row r="201" spans="1:12">
      <c r="A201" s="68">
        <v>5</v>
      </c>
      <c r="B201" s="63" t="s">
        <v>1246</v>
      </c>
      <c r="C201" s="68">
        <v>16</v>
      </c>
      <c r="D201" s="68">
        <v>9</v>
      </c>
      <c r="E201" s="68">
        <v>1</v>
      </c>
      <c r="F201" s="68">
        <v>6</v>
      </c>
      <c r="G201" s="68">
        <v>502</v>
      </c>
      <c r="H201" s="63" t="s">
        <v>323</v>
      </c>
      <c r="I201" s="69">
        <v>450</v>
      </c>
      <c r="J201" s="68">
        <v>19</v>
      </c>
      <c r="K201" s="63" t="s">
        <v>323</v>
      </c>
      <c r="L201" s="69">
        <v>13</v>
      </c>
    </row>
    <row r="202" spans="1:12">
      <c r="A202" s="68">
        <v>6</v>
      </c>
      <c r="B202" s="63" t="s">
        <v>1245</v>
      </c>
      <c r="C202" s="68">
        <v>16</v>
      </c>
      <c r="D202" s="68">
        <v>8</v>
      </c>
      <c r="E202" s="68">
        <v>1</v>
      </c>
      <c r="F202" s="68">
        <v>7</v>
      </c>
      <c r="G202" s="68">
        <v>411</v>
      </c>
      <c r="H202" s="63" t="s">
        <v>323</v>
      </c>
      <c r="I202" s="69">
        <v>404</v>
      </c>
      <c r="J202" s="68">
        <v>17</v>
      </c>
      <c r="K202" s="63" t="s">
        <v>323</v>
      </c>
      <c r="L202" s="69">
        <v>15</v>
      </c>
    </row>
    <row r="203" spans="1:12">
      <c r="A203" s="68">
        <v>7</v>
      </c>
      <c r="B203" s="63" t="s">
        <v>453</v>
      </c>
      <c r="C203" s="68">
        <v>16</v>
      </c>
      <c r="D203" s="68">
        <v>4</v>
      </c>
      <c r="E203" s="68">
        <v>1</v>
      </c>
      <c r="F203" s="68">
        <v>11</v>
      </c>
      <c r="G203" s="68">
        <v>331</v>
      </c>
      <c r="H203" s="63" t="s">
        <v>323</v>
      </c>
      <c r="I203" s="69">
        <v>378</v>
      </c>
      <c r="J203" s="68">
        <v>9</v>
      </c>
      <c r="K203" s="63" t="s">
        <v>323</v>
      </c>
      <c r="L203" s="69">
        <v>23</v>
      </c>
    </row>
    <row r="204" spans="1:12">
      <c r="A204" s="68">
        <v>8</v>
      </c>
      <c r="B204" s="63" t="s">
        <v>1229</v>
      </c>
      <c r="C204" s="68">
        <v>16</v>
      </c>
      <c r="D204" s="68">
        <v>3</v>
      </c>
      <c r="E204" s="68">
        <v>0</v>
      </c>
      <c r="F204" s="68">
        <v>13</v>
      </c>
      <c r="G204" s="68">
        <v>333</v>
      </c>
      <c r="H204" s="63" t="s">
        <v>323</v>
      </c>
      <c r="I204" s="69">
        <v>476</v>
      </c>
      <c r="J204" s="68">
        <v>6</v>
      </c>
      <c r="K204" s="63" t="s">
        <v>323</v>
      </c>
      <c r="L204" s="69">
        <v>26</v>
      </c>
    </row>
    <row r="205" spans="1:12">
      <c r="A205" s="68">
        <v>9</v>
      </c>
      <c r="B205" s="63" t="s">
        <v>1176</v>
      </c>
      <c r="C205" s="68">
        <v>16</v>
      </c>
      <c r="D205" s="68">
        <v>2</v>
      </c>
      <c r="E205" s="68">
        <v>0</v>
      </c>
      <c r="F205" s="68">
        <v>14</v>
      </c>
      <c r="G205" s="68">
        <v>378</v>
      </c>
      <c r="H205" s="63" t="s">
        <v>323</v>
      </c>
      <c r="I205" s="69">
        <v>598</v>
      </c>
      <c r="J205" s="68">
        <v>4</v>
      </c>
      <c r="K205" s="63" t="s">
        <v>323</v>
      </c>
      <c r="L205" s="69">
        <v>28</v>
      </c>
    </row>
    <row r="207" spans="1:12">
      <c r="A207" s="65" t="s">
        <v>1727</v>
      </c>
    </row>
    <row r="208" spans="1:12">
      <c r="C208" s="66" t="s">
        <v>316</v>
      </c>
      <c r="D208" s="66" t="s">
        <v>317</v>
      </c>
      <c r="E208" s="66" t="s">
        <v>318</v>
      </c>
      <c r="F208" s="66" t="s">
        <v>319</v>
      </c>
      <c r="H208" s="67" t="s">
        <v>320</v>
      </c>
      <c r="K208" s="67" t="s">
        <v>321</v>
      </c>
    </row>
    <row r="209" spans="1:12">
      <c r="A209" s="68"/>
      <c r="C209" s="68"/>
      <c r="D209" s="68"/>
      <c r="E209" s="68"/>
      <c r="F209" s="68"/>
      <c r="G209" s="68"/>
      <c r="I209" s="69"/>
      <c r="J209" s="68"/>
      <c r="L209" s="69"/>
    </row>
    <row r="210" spans="1:12">
      <c r="A210" s="68" t="s">
        <v>1247</v>
      </c>
      <c r="C210" s="68"/>
      <c r="D210" s="68"/>
      <c r="E210" s="68"/>
      <c r="F210" s="68"/>
      <c r="G210" s="68"/>
      <c r="I210" s="69"/>
      <c r="J210" s="68"/>
      <c r="L210" s="69"/>
    </row>
    <row r="211" spans="1:12">
      <c r="A211" s="68"/>
      <c r="C211" s="68" t="s">
        <v>316</v>
      </c>
      <c r="D211" s="68" t="s">
        <v>317</v>
      </c>
      <c r="E211" s="68" t="s">
        <v>318</v>
      </c>
      <c r="F211" s="68" t="s">
        <v>319</v>
      </c>
      <c r="G211" s="68"/>
      <c r="H211" s="63" t="s">
        <v>320</v>
      </c>
      <c r="I211" s="69"/>
      <c r="J211" s="68"/>
      <c r="K211" s="63" t="s">
        <v>321</v>
      </c>
      <c r="L211" s="69"/>
    </row>
    <row r="212" spans="1:12">
      <c r="A212" s="68">
        <v>1</v>
      </c>
      <c r="B212" s="63" t="s">
        <v>1186</v>
      </c>
      <c r="C212" s="68">
        <v>14</v>
      </c>
      <c r="D212" s="68">
        <v>13</v>
      </c>
      <c r="E212" s="68">
        <v>0</v>
      </c>
      <c r="F212" s="68">
        <v>1</v>
      </c>
      <c r="G212" s="68">
        <v>445</v>
      </c>
      <c r="H212" s="63" t="s">
        <v>323</v>
      </c>
      <c r="I212" s="69">
        <v>269</v>
      </c>
      <c r="J212" s="68">
        <v>26</v>
      </c>
      <c r="K212" s="63" t="s">
        <v>323</v>
      </c>
      <c r="L212" s="69">
        <v>2</v>
      </c>
    </row>
    <row r="213" spans="1:12">
      <c r="A213" s="68">
        <v>2</v>
      </c>
      <c r="B213" s="63" t="s">
        <v>1201</v>
      </c>
      <c r="C213" s="68">
        <v>14</v>
      </c>
      <c r="D213" s="68">
        <v>11</v>
      </c>
      <c r="E213" s="68">
        <v>0</v>
      </c>
      <c r="F213" s="68">
        <v>3</v>
      </c>
      <c r="G213" s="68">
        <v>431</v>
      </c>
      <c r="H213" s="63" t="s">
        <v>323</v>
      </c>
      <c r="I213" s="69">
        <v>315</v>
      </c>
      <c r="J213" s="68">
        <v>22</v>
      </c>
      <c r="K213" s="63" t="s">
        <v>323</v>
      </c>
      <c r="L213" s="69">
        <v>6</v>
      </c>
    </row>
    <row r="214" spans="1:12">
      <c r="A214" s="68">
        <v>3</v>
      </c>
      <c r="B214" s="63" t="s">
        <v>1202</v>
      </c>
      <c r="C214" s="68">
        <v>14</v>
      </c>
      <c r="D214" s="68">
        <v>9</v>
      </c>
      <c r="E214" s="68">
        <v>0</v>
      </c>
      <c r="F214" s="68">
        <v>5</v>
      </c>
      <c r="G214" s="68">
        <v>381</v>
      </c>
      <c r="H214" s="63" t="s">
        <v>323</v>
      </c>
      <c r="I214" s="69">
        <v>295</v>
      </c>
      <c r="J214" s="68">
        <v>18</v>
      </c>
      <c r="K214" s="63" t="s">
        <v>323</v>
      </c>
      <c r="L214" s="69">
        <v>10</v>
      </c>
    </row>
    <row r="215" spans="1:12">
      <c r="A215" s="68">
        <v>4</v>
      </c>
      <c r="B215" s="63" t="s">
        <v>1207</v>
      </c>
      <c r="C215" s="68">
        <v>14</v>
      </c>
      <c r="D215" s="68">
        <v>8</v>
      </c>
      <c r="E215" s="68">
        <v>0</v>
      </c>
      <c r="F215" s="68">
        <v>6</v>
      </c>
      <c r="G215" s="68">
        <v>366</v>
      </c>
      <c r="H215" s="63" t="s">
        <v>323</v>
      </c>
      <c r="I215" s="69">
        <v>322</v>
      </c>
      <c r="J215" s="68">
        <v>16</v>
      </c>
      <c r="K215" s="63" t="s">
        <v>323</v>
      </c>
      <c r="L215" s="69">
        <v>12</v>
      </c>
    </row>
    <row r="216" spans="1:12">
      <c r="A216" s="68">
        <v>5</v>
      </c>
      <c r="B216" s="63" t="s">
        <v>1206</v>
      </c>
      <c r="C216" s="68">
        <v>14</v>
      </c>
      <c r="D216" s="68">
        <v>7</v>
      </c>
      <c r="E216" s="68">
        <v>0</v>
      </c>
      <c r="F216" s="68">
        <v>7</v>
      </c>
      <c r="G216" s="68">
        <v>424</v>
      </c>
      <c r="H216" s="63" t="s">
        <v>323</v>
      </c>
      <c r="I216" s="69">
        <v>462</v>
      </c>
      <c r="J216" s="68">
        <v>14</v>
      </c>
      <c r="K216" s="63" t="s">
        <v>323</v>
      </c>
      <c r="L216" s="69">
        <v>14</v>
      </c>
    </row>
    <row r="217" spans="1:12">
      <c r="A217" s="63">
        <v>6</v>
      </c>
      <c r="B217" s="63" t="s">
        <v>1249</v>
      </c>
      <c r="C217" s="63">
        <v>14</v>
      </c>
      <c r="D217" s="63">
        <v>3</v>
      </c>
      <c r="E217" s="63">
        <v>0</v>
      </c>
      <c r="F217" s="63">
        <v>11</v>
      </c>
      <c r="G217" s="63">
        <v>337</v>
      </c>
      <c r="H217" s="63" t="s">
        <v>323</v>
      </c>
      <c r="I217" s="63">
        <v>461</v>
      </c>
      <c r="J217" s="63">
        <v>6</v>
      </c>
      <c r="K217" s="63" t="s">
        <v>323</v>
      </c>
      <c r="L217" s="63">
        <v>22</v>
      </c>
    </row>
    <row r="218" spans="1:12">
      <c r="A218" s="65">
        <v>7</v>
      </c>
      <c r="B218" s="63" t="s">
        <v>1196</v>
      </c>
      <c r="C218" s="63">
        <v>14</v>
      </c>
      <c r="D218" s="63">
        <v>3</v>
      </c>
      <c r="E218" s="63">
        <v>0</v>
      </c>
      <c r="F218" s="63">
        <v>11</v>
      </c>
      <c r="G218" s="63">
        <v>301</v>
      </c>
      <c r="H218" s="63" t="s">
        <v>323</v>
      </c>
      <c r="I218" s="63">
        <v>401</v>
      </c>
      <c r="J218" s="63">
        <v>6</v>
      </c>
      <c r="K218" s="63" t="s">
        <v>323</v>
      </c>
      <c r="L218" s="63">
        <v>22</v>
      </c>
    </row>
    <row r="219" spans="1:12">
      <c r="A219" s="63">
        <v>8</v>
      </c>
      <c r="B219" s="63" t="s">
        <v>1248</v>
      </c>
      <c r="C219" s="66">
        <v>14</v>
      </c>
      <c r="D219" s="66">
        <v>2</v>
      </c>
      <c r="E219" s="66">
        <v>0</v>
      </c>
      <c r="F219" s="66">
        <v>12</v>
      </c>
      <c r="G219" s="63">
        <v>303</v>
      </c>
      <c r="H219" s="67" t="s">
        <v>323</v>
      </c>
      <c r="I219" s="63">
        <v>463</v>
      </c>
      <c r="J219" s="63">
        <v>4</v>
      </c>
      <c r="K219" s="67" t="s">
        <v>323</v>
      </c>
      <c r="L219" s="63">
        <v>24</v>
      </c>
    </row>
    <row r="220" spans="1:12">
      <c r="A220" s="68"/>
      <c r="C220" s="68"/>
      <c r="D220" s="68"/>
      <c r="E220" s="68"/>
      <c r="F220" s="68"/>
      <c r="G220" s="68"/>
      <c r="I220" s="69"/>
      <c r="J220" s="68"/>
      <c r="L220" s="69"/>
    </row>
    <row r="221" spans="1:12">
      <c r="A221" s="68" t="s">
        <v>1250</v>
      </c>
      <c r="C221" s="68"/>
      <c r="D221" s="68"/>
      <c r="E221" s="68"/>
      <c r="F221" s="68"/>
      <c r="G221" s="68"/>
      <c r="I221" s="69"/>
      <c r="J221" s="68"/>
      <c r="L221" s="69"/>
    </row>
    <row r="222" spans="1:12">
      <c r="A222" s="68"/>
      <c r="C222" s="68" t="s">
        <v>316</v>
      </c>
      <c r="D222" s="68" t="s">
        <v>317</v>
      </c>
      <c r="E222" s="68" t="s">
        <v>318</v>
      </c>
      <c r="F222" s="68" t="s">
        <v>319</v>
      </c>
      <c r="G222" s="68"/>
      <c r="H222" s="63" t="s">
        <v>320</v>
      </c>
      <c r="I222" s="69"/>
      <c r="J222" s="68"/>
      <c r="K222" s="63" t="s">
        <v>321</v>
      </c>
      <c r="L222" s="69"/>
    </row>
    <row r="223" spans="1:12">
      <c r="A223" s="68">
        <v>1</v>
      </c>
      <c r="B223" s="63" t="s">
        <v>1179</v>
      </c>
      <c r="C223" s="68">
        <v>14</v>
      </c>
      <c r="D223" s="68">
        <v>13</v>
      </c>
      <c r="E223" s="68">
        <v>0</v>
      </c>
      <c r="F223" s="68">
        <v>1</v>
      </c>
      <c r="G223" s="68">
        <v>507</v>
      </c>
      <c r="H223" s="63" t="s">
        <v>323</v>
      </c>
      <c r="I223" s="69">
        <v>241</v>
      </c>
      <c r="J223" s="68">
        <v>26</v>
      </c>
      <c r="K223" s="63" t="s">
        <v>323</v>
      </c>
      <c r="L223" s="69">
        <v>2</v>
      </c>
    </row>
    <row r="224" spans="1:12">
      <c r="A224" s="68">
        <v>2</v>
      </c>
      <c r="B224" s="63" t="s">
        <v>466</v>
      </c>
      <c r="C224" s="68">
        <v>14</v>
      </c>
      <c r="D224" s="68">
        <v>12</v>
      </c>
      <c r="E224" s="68">
        <v>1</v>
      </c>
      <c r="F224" s="68">
        <v>1</v>
      </c>
      <c r="G224" s="68">
        <v>475</v>
      </c>
      <c r="H224" s="63" t="s">
        <v>323</v>
      </c>
      <c r="I224" s="69">
        <v>257</v>
      </c>
      <c r="J224" s="68">
        <v>25</v>
      </c>
      <c r="K224" s="63" t="s">
        <v>323</v>
      </c>
      <c r="L224" s="69">
        <v>3</v>
      </c>
    </row>
    <row r="225" spans="1:12">
      <c r="A225" s="68">
        <v>3</v>
      </c>
      <c r="B225" s="63" t="s">
        <v>1190</v>
      </c>
      <c r="C225" s="68">
        <v>14</v>
      </c>
      <c r="D225" s="68">
        <v>9</v>
      </c>
      <c r="E225" s="68">
        <v>2</v>
      </c>
      <c r="F225" s="68">
        <v>3</v>
      </c>
      <c r="G225" s="68">
        <v>339</v>
      </c>
      <c r="H225" s="63" t="s">
        <v>323</v>
      </c>
      <c r="I225" s="69">
        <v>268</v>
      </c>
      <c r="J225" s="68">
        <v>20</v>
      </c>
      <c r="K225" s="63" t="s">
        <v>323</v>
      </c>
      <c r="L225" s="69">
        <v>8</v>
      </c>
    </row>
    <row r="226" spans="1:12">
      <c r="A226" s="68">
        <v>4</v>
      </c>
      <c r="B226" s="63" t="s">
        <v>492</v>
      </c>
      <c r="C226" s="68">
        <v>14</v>
      </c>
      <c r="D226" s="68">
        <v>8</v>
      </c>
      <c r="E226" s="68">
        <v>0</v>
      </c>
      <c r="F226" s="68">
        <v>6</v>
      </c>
      <c r="G226" s="68">
        <v>357</v>
      </c>
      <c r="H226" s="63" t="s">
        <v>323</v>
      </c>
      <c r="I226" s="69">
        <v>270</v>
      </c>
      <c r="J226" s="68">
        <v>16</v>
      </c>
      <c r="K226" s="63" t="s">
        <v>323</v>
      </c>
      <c r="L226" s="69">
        <v>12</v>
      </c>
    </row>
    <row r="227" spans="1:12">
      <c r="A227" s="68">
        <v>5</v>
      </c>
      <c r="B227" s="63" t="s">
        <v>1251</v>
      </c>
      <c r="C227" s="68">
        <v>14</v>
      </c>
      <c r="D227" s="68">
        <v>4</v>
      </c>
      <c r="E227" s="68">
        <v>2</v>
      </c>
      <c r="F227" s="68">
        <v>8</v>
      </c>
      <c r="G227" s="68">
        <v>283</v>
      </c>
      <c r="H227" s="63" t="s">
        <v>323</v>
      </c>
      <c r="I227" s="69">
        <v>374</v>
      </c>
      <c r="J227" s="68">
        <v>10</v>
      </c>
      <c r="K227" s="63" t="s">
        <v>323</v>
      </c>
      <c r="L227" s="69">
        <v>18</v>
      </c>
    </row>
    <row r="228" spans="1:12">
      <c r="A228" s="63">
        <v>6</v>
      </c>
      <c r="B228" s="63" t="s">
        <v>1236</v>
      </c>
      <c r="C228" s="63">
        <v>14</v>
      </c>
      <c r="D228" s="63">
        <v>4</v>
      </c>
      <c r="E228" s="63">
        <v>0</v>
      </c>
      <c r="F228" s="63">
        <v>10</v>
      </c>
      <c r="G228" s="63">
        <v>234</v>
      </c>
      <c r="H228" s="63" t="s">
        <v>323</v>
      </c>
      <c r="I228" s="63">
        <v>386</v>
      </c>
      <c r="J228" s="63">
        <v>8</v>
      </c>
      <c r="K228" s="63" t="s">
        <v>323</v>
      </c>
      <c r="L228" s="63">
        <v>20</v>
      </c>
    </row>
    <row r="229" spans="1:12">
      <c r="A229" s="65">
        <v>7</v>
      </c>
      <c r="B229" s="63" t="s">
        <v>1177</v>
      </c>
      <c r="C229" s="63">
        <v>14</v>
      </c>
      <c r="D229" s="63">
        <v>3</v>
      </c>
      <c r="E229" s="63">
        <v>1</v>
      </c>
      <c r="F229" s="63">
        <v>10</v>
      </c>
      <c r="G229" s="63">
        <v>242</v>
      </c>
      <c r="H229" s="63" t="s">
        <v>323</v>
      </c>
      <c r="I229" s="63">
        <v>415</v>
      </c>
      <c r="J229" s="63">
        <v>7</v>
      </c>
      <c r="K229" s="63" t="s">
        <v>323</v>
      </c>
      <c r="L229" s="63">
        <v>21</v>
      </c>
    </row>
    <row r="230" spans="1:12">
      <c r="A230" s="63">
        <v>8</v>
      </c>
      <c r="B230" s="63" t="s">
        <v>1241</v>
      </c>
      <c r="C230" s="66">
        <v>14</v>
      </c>
      <c r="D230" s="66">
        <v>0</v>
      </c>
      <c r="E230" s="66">
        <v>0</v>
      </c>
      <c r="F230" s="66">
        <v>14</v>
      </c>
      <c r="G230" s="63">
        <v>233</v>
      </c>
      <c r="H230" s="67" t="s">
        <v>323</v>
      </c>
      <c r="I230" s="63">
        <v>459</v>
      </c>
      <c r="J230" s="63">
        <v>0</v>
      </c>
      <c r="K230" s="67" t="s">
        <v>323</v>
      </c>
      <c r="L230" s="63">
        <v>28</v>
      </c>
    </row>
    <row r="231" spans="1:12">
      <c r="A231" s="68"/>
      <c r="C231" s="68"/>
      <c r="D231" s="68"/>
      <c r="E231" s="68"/>
      <c r="F231" s="68"/>
      <c r="G231" s="68"/>
      <c r="I231" s="69"/>
      <c r="J231" s="68"/>
      <c r="L231" s="69"/>
    </row>
    <row r="232" spans="1:12">
      <c r="A232" s="68" t="s">
        <v>619</v>
      </c>
      <c r="C232" s="68"/>
      <c r="D232" s="68"/>
      <c r="E232" s="68"/>
      <c r="F232" s="68"/>
      <c r="G232" s="68"/>
      <c r="I232" s="69"/>
      <c r="J232" s="68"/>
      <c r="L232" s="69"/>
    </row>
    <row r="233" spans="1:12">
      <c r="A233" s="68"/>
      <c r="C233" s="68" t="s">
        <v>316</v>
      </c>
      <c r="D233" s="68" t="s">
        <v>317</v>
      </c>
      <c r="E233" s="68" t="s">
        <v>318</v>
      </c>
      <c r="F233" s="68" t="s">
        <v>319</v>
      </c>
      <c r="G233" s="68"/>
      <c r="H233" s="63" t="s">
        <v>320</v>
      </c>
      <c r="I233" s="69"/>
      <c r="J233" s="68"/>
      <c r="K233" s="63" t="s">
        <v>321</v>
      </c>
      <c r="L233" s="69"/>
    </row>
    <row r="234" spans="1:12">
      <c r="A234" s="68">
        <v>1</v>
      </c>
      <c r="B234" s="63" t="s">
        <v>458</v>
      </c>
      <c r="C234" s="68">
        <v>10</v>
      </c>
      <c r="D234" s="68">
        <v>10</v>
      </c>
      <c r="E234" s="68">
        <v>0</v>
      </c>
      <c r="F234" s="68">
        <v>0</v>
      </c>
      <c r="G234" s="68">
        <v>322</v>
      </c>
      <c r="H234" s="63" t="s">
        <v>323</v>
      </c>
      <c r="I234" s="69">
        <v>179</v>
      </c>
      <c r="J234" s="68">
        <v>20</v>
      </c>
      <c r="K234" s="63" t="s">
        <v>323</v>
      </c>
      <c r="L234" s="69">
        <v>0</v>
      </c>
    </row>
    <row r="235" spans="1:12">
      <c r="A235" s="68">
        <v>2</v>
      </c>
      <c r="B235" s="63" t="s">
        <v>1245</v>
      </c>
      <c r="C235" s="68">
        <v>10</v>
      </c>
      <c r="D235" s="68">
        <v>7</v>
      </c>
      <c r="E235" s="68">
        <v>0</v>
      </c>
      <c r="F235" s="68">
        <v>3</v>
      </c>
      <c r="G235" s="68">
        <v>274</v>
      </c>
      <c r="H235" s="63" t="s">
        <v>323</v>
      </c>
      <c r="I235" s="69">
        <v>216</v>
      </c>
      <c r="J235" s="68">
        <v>14</v>
      </c>
      <c r="K235" s="63" t="s">
        <v>323</v>
      </c>
      <c r="L235" s="69">
        <v>6</v>
      </c>
    </row>
    <row r="236" spans="1:12">
      <c r="A236" s="68">
        <v>3</v>
      </c>
      <c r="B236" s="63" t="s">
        <v>401</v>
      </c>
      <c r="C236" s="68">
        <v>10</v>
      </c>
      <c r="D236" s="68">
        <v>5</v>
      </c>
      <c r="E236" s="68">
        <v>1</v>
      </c>
      <c r="F236" s="68">
        <v>4</v>
      </c>
      <c r="G236" s="68">
        <v>243</v>
      </c>
      <c r="H236" s="63" t="s">
        <v>323</v>
      </c>
      <c r="I236" s="69">
        <v>220</v>
      </c>
      <c r="J236" s="68">
        <v>11</v>
      </c>
      <c r="K236" s="63" t="s">
        <v>323</v>
      </c>
      <c r="L236" s="69">
        <v>9</v>
      </c>
    </row>
    <row r="237" spans="1:12">
      <c r="A237" s="63">
        <v>4</v>
      </c>
      <c r="B237" s="63" t="s">
        <v>484</v>
      </c>
      <c r="C237" s="63">
        <v>10</v>
      </c>
      <c r="D237" s="63">
        <v>4</v>
      </c>
      <c r="E237" s="63">
        <v>1</v>
      </c>
      <c r="F237" s="63">
        <v>5</v>
      </c>
      <c r="G237" s="63">
        <v>232</v>
      </c>
      <c r="H237" s="63" t="s">
        <v>323</v>
      </c>
      <c r="I237" s="63">
        <v>246</v>
      </c>
      <c r="J237" s="63">
        <v>9</v>
      </c>
      <c r="K237" s="63" t="s">
        <v>323</v>
      </c>
      <c r="L237" s="63">
        <v>11</v>
      </c>
    </row>
    <row r="238" spans="1:12">
      <c r="A238" s="65">
        <v>5</v>
      </c>
      <c r="B238" s="63" t="s">
        <v>1246</v>
      </c>
      <c r="C238" s="63">
        <v>10</v>
      </c>
      <c r="D238" s="63">
        <v>2</v>
      </c>
      <c r="E238" s="63">
        <v>0</v>
      </c>
      <c r="F238" s="63">
        <v>8</v>
      </c>
      <c r="G238" s="63">
        <v>211</v>
      </c>
      <c r="H238" s="63" t="s">
        <v>323</v>
      </c>
      <c r="I238" s="63">
        <v>301</v>
      </c>
      <c r="J238" s="63">
        <v>4</v>
      </c>
      <c r="K238" s="63" t="s">
        <v>323</v>
      </c>
      <c r="L238" s="63">
        <v>16</v>
      </c>
    </row>
    <row r="239" spans="1:12">
      <c r="A239" s="63">
        <v>6</v>
      </c>
      <c r="B239" s="63" t="s">
        <v>405</v>
      </c>
      <c r="C239" s="66">
        <v>10</v>
      </c>
      <c r="D239" s="66">
        <v>1</v>
      </c>
      <c r="E239" s="66">
        <v>0</v>
      </c>
      <c r="F239" s="66">
        <v>9</v>
      </c>
      <c r="G239" s="63">
        <v>204</v>
      </c>
      <c r="H239" s="67" t="s">
        <v>323</v>
      </c>
      <c r="I239" s="63">
        <v>324</v>
      </c>
      <c r="J239" s="63">
        <v>2</v>
      </c>
      <c r="K239" s="67" t="s">
        <v>323</v>
      </c>
      <c r="L239" s="63">
        <v>18</v>
      </c>
    </row>
    <row r="240" spans="1:12">
      <c r="A240" s="68"/>
      <c r="C240" s="68"/>
      <c r="D240" s="68"/>
      <c r="E240" s="68"/>
      <c r="F240" s="68"/>
      <c r="G240" s="68"/>
      <c r="I240" s="69"/>
      <c r="J240" s="68"/>
      <c r="L240" s="69"/>
    </row>
    <row r="241" spans="1:12">
      <c r="A241" s="68" t="s">
        <v>620</v>
      </c>
      <c r="C241" s="68"/>
      <c r="D241" s="68"/>
      <c r="E241" s="68"/>
      <c r="F241" s="68"/>
      <c r="G241" s="68"/>
      <c r="I241" s="69"/>
      <c r="J241" s="68"/>
      <c r="L241" s="69"/>
    </row>
    <row r="242" spans="1:12">
      <c r="A242" s="68"/>
      <c r="C242" s="68" t="s">
        <v>316</v>
      </c>
      <c r="D242" s="68" t="s">
        <v>317</v>
      </c>
      <c r="E242" s="68" t="s">
        <v>318</v>
      </c>
      <c r="F242" s="68" t="s">
        <v>319</v>
      </c>
      <c r="G242" s="68"/>
      <c r="H242" s="63" t="s">
        <v>320</v>
      </c>
      <c r="I242" s="69"/>
      <c r="J242" s="68"/>
      <c r="K242" s="63" t="s">
        <v>321</v>
      </c>
      <c r="L242" s="69"/>
    </row>
    <row r="243" spans="1:12">
      <c r="A243" s="68">
        <v>1</v>
      </c>
      <c r="B243" s="63" t="s">
        <v>453</v>
      </c>
      <c r="C243" s="68">
        <v>8</v>
      </c>
      <c r="D243" s="68">
        <v>7</v>
      </c>
      <c r="E243" s="68">
        <v>0</v>
      </c>
      <c r="F243" s="68">
        <v>1</v>
      </c>
      <c r="G243" s="68">
        <v>183</v>
      </c>
      <c r="H243" s="63" t="s">
        <v>323</v>
      </c>
      <c r="I243" s="69">
        <v>143</v>
      </c>
      <c r="J243" s="68">
        <v>14</v>
      </c>
      <c r="K243" s="63" t="s">
        <v>323</v>
      </c>
      <c r="L243" s="69">
        <v>2</v>
      </c>
    </row>
    <row r="244" spans="1:12">
      <c r="A244" s="68">
        <v>2</v>
      </c>
      <c r="B244" s="63" t="s">
        <v>468</v>
      </c>
      <c r="C244" s="68">
        <v>8</v>
      </c>
      <c r="D244" s="68">
        <v>7</v>
      </c>
      <c r="E244" s="68">
        <v>0</v>
      </c>
      <c r="F244" s="68">
        <v>1</v>
      </c>
      <c r="G244" s="68">
        <v>288</v>
      </c>
      <c r="H244" s="63" t="s">
        <v>323</v>
      </c>
      <c r="I244" s="69">
        <v>191</v>
      </c>
      <c r="J244" s="68">
        <v>14</v>
      </c>
      <c r="K244" s="63" t="s">
        <v>323</v>
      </c>
      <c r="L244" s="69">
        <v>2</v>
      </c>
    </row>
    <row r="245" spans="1:12">
      <c r="A245" s="68">
        <v>3</v>
      </c>
      <c r="B245" s="63" t="s">
        <v>469</v>
      </c>
      <c r="C245" s="68">
        <v>8</v>
      </c>
      <c r="D245" s="68">
        <v>4</v>
      </c>
      <c r="E245" s="68">
        <v>0</v>
      </c>
      <c r="F245" s="68">
        <v>4</v>
      </c>
      <c r="G245" s="68">
        <v>140</v>
      </c>
      <c r="H245" s="63" t="s">
        <v>323</v>
      </c>
      <c r="I245" s="69">
        <v>150</v>
      </c>
      <c r="J245" s="68">
        <v>8</v>
      </c>
      <c r="K245" s="63" t="s">
        <v>323</v>
      </c>
      <c r="L245" s="69">
        <v>8</v>
      </c>
    </row>
    <row r="246" spans="1:12">
      <c r="A246" s="63">
        <v>4</v>
      </c>
      <c r="B246" s="63" t="s">
        <v>410</v>
      </c>
      <c r="C246" s="63">
        <v>8</v>
      </c>
      <c r="D246" s="63">
        <v>1</v>
      </c>
      <c r="E246" s="63">
        <v>0</v>
      </c>
      <c r="F246" s="63">
        <v>7</v>
      </c>
      <c r="G246" s="63">
        <v>148</v>
      </c>
      <c r="H246" s="63" t="s">
        <v>323</v>
      </c>
      <c r="I246" s="63">
        <v>204</v>
      </c>
      <c r="J246" s="63">
        <v>2</v>
      </c>
      <c r="K246" s="63" t="s">
        <v>323</v>
      </c>
      <c r="L246" s="63">
        <v>14</v>
      </c>
    </row>
    <row r="247" spans="1:12">
      <c r="A247" s="65">
        <v>5</v>
      </c>
      <c r="B247" s="63" t="s">
        <v>467</v>
      </c>
      <c r="C247" s="63">
        <v>8</v>
      </c>
      <c r="D247" s="63">
        <v>1</v>
      </c>
      <c r="E247" s="63">
        <v>0</v>
      </c>
      <c r="F247" s="63">
        <v>7</v>
      </c>
      <c r="G247" s="63">
        <v>112</v>
      </c>
      <c r="H247" s="63" t="s">
        <v>323</v>
      </c>
      <c r="I247" s="63">
        <v>183</v>
      </c>
      <c r="J247" s="63">
        <v>2</v>
      </c>
      <c r="K247" s="63" t="s">
        <v>323</v>
      </c>
      <c r="L247" s="63">
        <v>14</v>
      </c>
    </row>
    <row r="248" spans="1:12">
      <c r="C248" s="66"/>
      <c r="D248" s="66"/>
      <c r="E248" s="66"/>
      <c r="F248" s="66"/>
      <c r="H248" s="67"/>
      <c r="K248" s="67"/>
    </row>
    <row r="249" spans="1:12">
      <c r="A249" s="68" t="s">
        <v>800</v>
      </c>
      <c r="C249" s="68"/>
      <c r="D249" s="68"/>
      <c r="E249" s="68"/>
      <c r="F249" s="68"/>
      <c r="G249" s="68"/>
      <c r="I249" s="69"/>
      <c r="J249" s="68"/>
      <c r="L249" s="69"/>
    </row>
    <row r="250" spans="1:12">
      <c r="A250" s="68"/>
      <c r="C250" s="68" t="s">
        <v>316</v>
      </c>
      <c r="D250" s="68" t="s">
        <v>317</v>
      </c>
      <c r="E250" s="68" t="s">
        <v>318</v>
      </c>
      <c r="F250" s="68" t="s">
        <v>319</v>
      </c>
      <c r="G250" s="68"/>
      <c r="H250" s="63" t="s">
        <v>320</v>
      </c>
      <c r="I250" s="69"/>
      <c r="J250" s="68"/>
      <c r="K250" s="63" t="s">
        <v>321</v>
      </c>
      <c r="L250" s="69"/>
    </row>
    <row r="251" spans="1:12">
      <c r="A251" s="68">
        <v>1</v>
      </c>
      <c r="B251" s="63" t="s">
        <v>492</v>
      </c>
      <c r="C251" s="68">
        <v>10</v>
      </c>
      <c r="D251" s="68">
        <v>8</v>
      </c>
      <c r="E251" s="68">
        <v>0</v>
      </c>
      <c r="F251" s="68">
        <v>2</v>
      </c>
      <c r="G251" s="68">
        <v>275</v>
      </c>
      <c r="H251" s="63" t="s">
        <v>323</v>
      </c>
      <c r="I251" s="69">
        <v>223</v>
      </c>
      <c r="J251" s="68">
        <v>16</v>
      </c>
      <c r="K251" s="63" t="s">
        <v>323</v>
      </c>
      <c r="L251" s="69">
        <v>4</v>
      </c>
    </row>
    <row r="252" spans="1:12">
      <c r="A252" s="68">
        <v>2</v>
      </c>
      <c r="B252" s="63" t="s">
        <v>1177</v>
      </c>
      <c r="C252" s="68">
        <v>10</v>
      </c>
      <c r="D252" s="68">
        <v>6</v>
      </c>
      <c r="E252" s="68">
        <v>1</v>
      </c>
      <c r="F252" s="68">
        <v>3</v>
      </c>
      <c r="G252" s="68">
        <v>231</v>
      </c>
      <c r="H252" s="63" t="s">
        <v>323</v>
      </c>
      <c r="I252" s="69">
        <v>212</v>
      </c>
      <c r="J252" s="68">
        <v>13</v>
      </c>
      <c r="K252" s="63" t="s">
        <v>323</v>
      </c>
      <c r="L252" s="69">
        <v>7</v>
      </c>
    </row>
    <row r="253" spans="1:12">
      <c r="A253" s="68">
        <v>3</v>
      </c>
      <c r="B253" s="63" t="s">
        <v>1183</v>
      </c>
      <c r="C253" s="68">
        <v>10</v>
      </c>
      <c r="D253" s="68">
        <v>6</v>
      </c>
      <c r="E253" s="68">
        <v>0</v>
      </c>
      <c r="F253" s="68">
        <v>4</v>
      </c>
      <c r="G253" s="68">
        <v>266</v>
      </c>
      <c r="H253" s="63" t="s">
        <v>323</v>
      </c>
      <c r="I253" s="69">
        <v>235</v>
      </c>
      <c r="J253" s="68">
        <v>12</v>
      </c>
      <c r="K253" s="63" t="s">
        <v>323</v>
      </c>
      <c r="L253" s="69">
        <v>8</v>
      </c>
    </row>
    <row r="254" spans="1:12">
      <c r="A254" s="68">
        <v>4</v>
      </c>
      <c r="B254" s="63" t="s">
        <v>1201</v>
      </c>
      <c r="C254" s="68">
        <v>10</v>
      </c>
      <c r="D254" s="68">
        <v>5</v>
      </c>
      <c r="E254" s="68">
        <v>0</v>
      </c>
      <c r="F254" s="68">
        <v>5</v>
      </c>
      <c r="G254" s="68">
        <v>240</v>
      </c>
      <c r="H254" s="63" t="s">
        <v>323</v>
      </c>
      <c r="I254" s="69">
        <v>248</v>
      </c>
      <c r="J254" s="68">
        <v>10</v>
      </c>
      <c r="K254" s="63" t="s">
        <v>323</v>
      </c>
      <c r="L254" s="69">
        <v>10</v>
      </c>
    </row>
    <row r="255" spans="1:12">
      <c r="A255" s="63">
        <v>5</v>
      </c>
      <c r="B255" s="63" t="s">
        <v>358</v>
      </c>
      <c r="C255" s="63">
        <v>10</v>
      </c>
      <c r="D255" s="63">
        <v>2</v>
      </c>
      <c r="E255" s="63">
        <v>1</v>
      </c>
      <c r="F255" s="63">
        <v>7</v>
      </c>
      <c r="G255" s="63">
        <v>230</v>
      </c>
      <c r="H255" s="63" t="s">
        <v>323</v>
      </c>
      <c r="I255" s="63">
        <v>248</v>
      </c>
      <c r="J255" s="63">
        <v>5</v>
      </c>
      <c r="K255" s="63" t="s">
        <v>323</v>
      </c>
      <c r="L255" s="63">
        <v>15</v>
      </c>
    </row>
    <row r="256" spans="1:12">
      <c r="A256" s="65">
        <v>6</v>
      </c>
      <c r="B256" s="63" t="s">
        <v>400</v>
      </c>
      <c r="C256" s="63">
        <v>10</v>
      </c>
      <c r="D256" s="63">
        <v>2</v>
      </c>
      <c r="E256" s="63">
        <v>0</v>
      </c>
      <c r="F256" s="63">
        <v>8</v>
      </c>
      <c r="G256" s="63">
        <v>215</v>
      </c>
      <c r="H256" s="63" t="s">
        <v>323</v>
      </c>
      <c r="I256" s="63">
        <v>291</v>
      </c>
      <c r="J256" s="63">
        <v>4</v>
      </c>
      <c r="K256" s="63" t="s">
        <v>323</v>
      </c>
      <c r="L256" s="63">
        <v>16</v>
      </c>
    </row>
    <row r="257" spans="1:12">
      <c r="C257" s="66"/>
      <c r="D257" s="66"/>
      <c r="E257" s="66"/>
      <c r="F257" s="66"/>
      <c r="H257" s="67"/>
      <c r="K257" s="67"/>
    </row>
    <row r="258" spans="1:12">
      <c r="A258" s="68" t="s">
        <v>801</v>
      </c>
      <c r="C258" s="68"/>
      <c r="D258" s="68"/>
      <c r="E258" s="68"/>
      <c r="F258" s="68"/>
      <c r="G258" s="68"/>
      <c r="I258" s="69"/>
      <c r="J258" s="68"/>
      <c r="L258" s="69"/>
    </row>
    <row r="259" spans="1:12">
      <c r="A259" s="68"/>
      <c r="C259" s="68" t="s">
        <v>316</v>
      </c>
      <c r="D259" s="68" t="s">
        <v>317</v>
      </c>
      <c r="E259" s="68" t="s">
        <v>318</v>
      </c>
      <c r="F259" s="68" t="s">
        <v>319</v>
      </c>
      <c r="G259" s="68"/>
      <c r="H259" s="63" t="s">
        <v>320</v>
      </c>
      <c r="I259" s="69"/>
      <c r="J259" s="68"/>
      <c r="K259" s="63" t="s">
        <v>321</v>
      </c>
      <c r="L259" s="69"/>
    </row>
    <row r="260" spans="1:12">
      <c r="A260" s="68">
        <v>1</v>
      </c>
      <c r="B260" s="63" t="s">
        <v>1255</v>
      </c>
      <c r="C260" s="68">
        <v>10</v>
      </c>
      <c r="D260" s="68">
        <v>8</v>
      </c>
      <c r="E260" s="68">
        <v>1</v>
      </c>
      <c r="F260" s="68">
        <v>1</v>
      </c>
      <c r="G260" s="68">
        <v>259</v>
      </c>
      <c r="H260" s="63" t="s">
        <v>323</v>
      </c>
      <c r="I260" s="69">
        <v>229</v>
      </c>
      <c r="J260" s="68">
        <v>17</v>
      </c>
      <c r="K260" s="63" t="s">
        <v>323</v>
      </c>
      <c r="L260" s="69">
        <v>3</v>
      </c>
    </row>
    <row r="261" spans="1:12">
      <c r="A261" s="68">
        <v>2</v>
      </c>
      <c r="B261" s="63" t="s">
        <v>398</v>
      </c>
      <c r="C261" s="68">
        <v>10</v>
      </c>
      <c r="D261" s="68">
        <v>7</v>
      </c>
      <c r="E261" s="68">
        <v>1</v>
      </c>
      <c r="F261" s="68">
        <v>2</v>
      </c>
      <c r="G261" s="68">
        <v>249</v>
      </c>
      <c r="H261" s="63" t="s">
        <v>323</v>
      </c>
      <c r="I261" s="69">
        <v>217</v>
      </c>
      <c r="J261" s="68">
        <v>15</v>
      </c>
      <c r="K261" s="63" t="s">
        <v>323</v>
      </c>
      <c r="L261" s="69">
        <v>5</v>
      </c>
    </row>
    <row r="262" spans="1:12">
      <c r="A262" s="68">
        <v>3</v>
      </c>
      <c r="B262" s="63" t="s">
        <v>1179</v>
      </c>
      <c r="C262" s="68">
        <v>10</v>
      </c>
      <c r="D262" s="68">
        <v>5</v>
      </c>
      <c r="E262" s="68">
        <v>1</v>
      </c>
      <c r="F262" s="68">
        <v>4</v>
      </c>
      <c r="G262" s="68">
        <v>259</v>
      </c>
      <c r="H262" s="63" t="s">
        <v>323</v>
      </c>
      <c r="I262" s="69">
        <v>239</v>
      </c>
      <c r="J262" s="68">
        <v>11</v>
      </c>
      <c r="K262" s="63" t="s">
        <v>323</v>
      </c>
      <c r="L262" s="69">
        <v>9</v>
      </c>
    </row>
    <row r="263" spans="1:12">
      <c r="A263" s="68">
        <v>4</v>
      </c>
      <c r="B263" s="63" t="s">
        <v>1176</v>
      </c>
      <c r="C263" s="68">
        <v>10</v>
      </c>
      <c r="D263" s="68">
        <v>3</v>
      </c>
      <c r="E263" s="68">
        <v>2</v>
      </c>
      <c r="F263" s="68">
        <v>5</v>
      </c>
      <c r="G263" s="68">
        <v>224</v>
      </c>
      <c r="H263" s="63" t="s">
        <v>323</v>
      </c>
      <c r="I263" s="69">
        <v>232</v>
      </c>
      <c r="J263" s="68">
        <v>8</v>
      </c>
      <c r="K263" s="63" t="s">
        <v>323</v>
      </c>
      <c r="L263" s="69">
        <v>12</v>
      </c>
    </row>
    <row r="264" spans="1:12">
      <c r="A264" s="63">
        <v>5</v>
      </c>
      <c r="B264" s="63" t="s">
        <v>1188</v>
      </c>
      <c r="C264" s="63">
        <v>10</v>
      </c>
      <c r="D264" s="63">
        <v>1</v>
      </c>
      <c r="E264" s="63">
        <v>3</v>
      </c>
      <c r="F264" s="63">
        <v>6</v>
      </c>
      <c r="G264" s="63">
        <v>209</v>
      </c>
      <c r="H264" s="63" t="s">
        <v>323</v>
      </c>
      <c r="I264" s="63">
        <v>230</v>
      </c>
      <c r="J264" s="63">
        <v>5</v>
      </c>
      <c r="K264" s="63" t="s">
        <v>323</v>
      </c>
      <c r="L264" s="63">
        <v>15</v>
      </c>
    </row>
    <row r="265" spans="1:12">
      <c r="A265" s="65">
        <v>6</v>
      </c>
      <c r="B265" s="63" t="s">
        <v>1229</v>
      </c>
      <c r="C265" s="63">
        <v>10</v>
      </c>
      <c r="D265" s="63">
        <v>2</v>
      </c>
      <c r="E265" s="63">
        <v>0</v>
      </c>
      <c r="F265" s="63">
        <v>8</v>
      </c>
      <c r="G265" s="63">
        <v>193</v>
      </c>
      <c r="H265" s="63" t="s">
        <v>323</v>
      </c>
      <c r="I265" s="63">
        <v>246</v>
      </c>
      <c r="J265" s="63">
        <v>4</v>
      </c>
      <c r="K265" s="63" t="s">
        <v>323</v>
      </c>
      <c r="L265" s="63">
        <v>16</v>
      </c>
    </row>
    <row r="266" spans="1:12">
      <c r="C266" s="66"/>
      <c r="D266" s="66"/>
      <c r="E266" s="66"/>
      <c r="F266" s="66"/>
      <c r="H266" s="67"/>
      <c r="K266" s="67"/>
    </row>
    <row r="267" spans="1:12">
      <c r="A267" s="68" t="s">
        <v>1728</v>
      </c>
      <c r="C267" s="68"/>
      <c r="D267" s="68"/>
      <c r="E267" s="68"/>
      <c r="F267" s="68"/>
      <c r="G267" s="68"/>
      <c r="I267" s="69"/>
      <c r="J267" s="68"/>
      <c r="L267" s="69"/>
    </row>
    <row r="268" spans="1:12">
      <c r="A268" s="68"/>
      <c r="C268" s="68" t="s">
        <v>316</v>
      </c>
      <c r="D268" s="68" t="s">
        <v>317</v>
      </c>
      <c r="E268" s="68" t="s">
        <v>318</v>
      </c>
      <c r="F268" s="68" t="s">
        <v>319</v>
      </c>
      <c r="G268" s="68"/>
      <c r="H268" s="63" t="s">
        <v>320</v>
      </c>
      <c r="I268" s="69"/>
      <c r="J268" s="68"/>
      <c r="K268" s="63" t="s">
        <v>321</v>
      </c>
      <c r="L268" s="69"/>
    </row>
    <row r="269" spans="1:12">
      <c r="A269" s="68">
        <v>1</v>
      </c>
      <c r="B269" s="63" t="s">
        <v>1258</v>
      </c>
      <c r="C269" s="68">
        <v>2</v>
      </c>
      <c r="D269" s="68">
        <v>2</v>
      </c>
      <c r="E269" s="68">
        <v>0</v>
      </c>
      <c r="F269" s="68">
        <v>0</v>
      </c>
      <c r="G269" s="68">
        <v>36</v>
      </c>
      <c r="H269" s="63" t="s">
        <v>323</v>
      </c>
      <c r="I269" s="69">
        <v>24</v>
      </c>
      <c r="J269" s="68">
        <v>4</v>
      </c>
      <c r="K269" s="63" t="s">
        <v>323</v>
      </c>
      <c r="L269" s="69">
        <v>0</v>
      </c>
    </row>
    <row r="270" spans="1:12">
      <c r="A270" s="68">
        <v>2</v>
      </c>
      <c r="B270" s="63" t="s">
        <v>1196</v>
      </c>
      <c r="C270" s="68">
        <v>2</v>
      </c>
      <c r="D270" s="68">
        <v>0</v>
      </c>
      <c r="E270" s="68">
        <v>1</v>
      </c>
      <c r="F270" s="68">
        <v>1</v>
      </c>
      <c r="G270" s="68">
        <v>31</v>
      </c>
      <c r="H270" s="63" t="s">
        <v>323</v>
      </c>
      <c r="I270" s="69">
        <v>37</v>
      </c>
      <c r="J270" s="68">
        <v>1.5</v>
      </c>
      <c r="K270" s="63" t="s">
        <v>323</v>
      </c>
      <c r="L270" s="69">
        <v>3</v>
      </c>
    </row>
    <row r="271" spans="1:12">
      <c r="A271" s="68">
        <v>3</v>
      </c>
      <c r="B271" s="63" t="s">
        <v>1263</v>
      </c>
      <c r="C271" s="68">
        <v>2</v>
      </c>
      <c r="D271" s="68">
        <v>0</v>
      </c>
      <c r="E271" s="68">
        <v>1</v>
      </c>
      <c r="F271" s="68">
        <v>1</v>
      </c>
      <c r="G271" s="68">
        <v>29</v>
      </c>
      <c r="H271" s="63" t="s">
        <v>323</v>
      </c>
      <c r="I271" s="69">
        <v>35</v>
      </c>
      <c r="J271" s="68">
        <v>1</v>
      </c>
      <c r="K271" s="63" t="s">
        <v>323</v>
      </c>
      <c r="L271" s="69">
        <v>3.5</v>
      </c>
    </row>
    <row r="272" spans="1:12">
      <c r="A272" s="68"/>
      <c r="C272" s="68"/>
      <c r="D272" s="68"/>
      <c r="E272" s="68"/>
      <c r="F272" s="68"/>
      <c r="G272" s="68"/>
      <c r="I272" s="69"/>
      <c r="J272" s="68"/>
      <c r="L272" s="69"/>
    </row>
    <row r="273" spans="1:12">
      <c r="A273" s="68" t="s">
        <v>1257</v>
      </c>
      <c r="C273" s="68"/>
      <c r="D273" s="68"/>
      <c r="E273" s="68"/>
      <c r="F273" s="68"/>
      <c r="G273" s="68"/>
      <c r="I273" s="69"/>
      <c r="J273" s="68"/>
      <c r="L273" s="69"/>
    </row>
    <row r="274" spans="1:12">
      <c r="C274" s="63" t="s">
        <v>316</v>
      </c>
      <c r="D274" s="63" t="s">
        <v>317</v>
      </c>
      <c r="E274" s="63" t="s">
        <v>318</v>
      </c>
      <c r="F274" s="63" t="s">
        <v>319</v>
      </c>
      <c r="H274" s="63" t="s">
        <v>320</v>
      </c>
      <c r="K274" s="63" t="s">
        <v>321</v>
      </c>
    </row>
    <row r="275" spans="1:12">
      <c r="A275" s="65">
        <v>1</v>
      </c>
      <c r="B275" s="63" t="s">
        <v>1258</v>
      </c>
      <c r="C275" s="63">
        <v>12</v>
      </c>
      <c r="D275" s="63">
        <v>10</v>
      </c>
      <c r="E275" s="63">
        <v>0</v>
      </c>
      <c r="F275" s="63">
        <v>2</v>
      </c>
      <c r="G275" s="63">
        <v>255</v>
      </c>
      <c r="H275" s="63" t="s">
        <v>323</v>
      </c>
      <c r="I275" s="63">
        <v>214</v>
      </c>
      <c r="J275" s="63">
        <v>20</v>
      </c>
      <c r="K275" s="63" t="s">
        <v>323</v>
      </c>
      <c r="L275" s="63">
        <v>4</v>
      </c>
    </row>
    <row r="276" spans="1:12">
      <c r="A276" s="63">
        <v>2</v>
      </c>
      <c r="B276" s="63" t="s">
        <v>1202</v>
      </c>
      <c r="C276" s="66">
        <v>12</v>
      </c>
      <c r="D276" s="66">
        <v>9</v>
      </c>
      <c r="E276" s="66">
        <v>1</v>
      </c>
      <c r="F276" s="66">
        <v>2</v>
      </c>
      <c r="G276" s="63">
        <v>299</v>
      </c>
      <c r="H276" s="67" t="s">
        <v>323</v>
      </c>
      <c r="I276" s="63">
        <v>197</v>
      </c>
      <c r="J276" s="63">
        <v>19</v>
      </c>
      <c r="K276" s="67" t="s">
        <v>323</v>
      </c>
      <c r="L276" s="63">
        <v>5</v>
      </c>
    </row>
    <row r="277" spans="1:12">
      <c r="A277" s="68">
        <v>3</v>
      </c>
      <c r="B277" s="63" t="s">
        <v>1206</v>
      </c>
      <c r="C277" s="68">
        <v>12</v>
      </c>
      <c r="D277" s="68">
        <v>9</v>
      </c>
      <c r="E277" s="68">
        <v>0</v>
      </c>
      <c r="F277" s="68">
        <v>3</v>
      </c>
      <c r="G277" s="68">
        <v>294</v>
      </c>
      <c r="H277" s="63" t="s">
        <v>323</v>
      </c>
      <c r="I277" s="69">
        <v>206</v>
      </c>
      <c r="J277" s="68">
        <v>18</v>
      </c>
      <c r="K277" s="63" t="s">
        <v>323</v>
      </c>
      <c r="L277" s="69">
        <v>6</v>
      </c>
    </row>
    <row r="278" spans="1:12">
      <c r="A278" s="68">
        <v>4</v>
      </c>
      <c r="B278" s="63" t="s">
        <v>1259</v>
      </c>
      <c r="C278" s="68">
        <v>12</v>
      </c>
      <c r="D278" s="68">
        <v>6</v>
      </c>
      <c r="E278" s="68">
        <v>1</v>
      </c>
      <c r="F278" s="68">
        <v>5</v>
      </c>
      <c r="G278" s="68">
        <v>292</v>
      </c>
      <c r="H278" s="63" t="s">
        <v>323</v>
      </c>
      <c r="I278" s="69">
        <v>261</v>
      </c>
      <c r="J278" s="68">
        <v>13</v>
      </c>
      <c r="K278" s="63" t="s">
        <v>323</v>
      </c>
      <c r="L278" s="69">
        <v>11</v>
      </c>
    </row>
    <row r="279" spans="1:12">
      <c r="A279" s="68">
        <v>5</v>
      </c>
      <c r="B279" s="63" t="s">
        <v>326</v>
      </c>
      <c r="C279" s="68">
        <v>12</v>
      </c>
      <c r="D279" s="68">
        <v>5</v>
      </c>
      <c r="E279" s="68">
        <v>0</v>
      </c>
      <c r="F279" s="68">
        <v>7</v>
      </c>
      <c r="G279" s="68">
        <v>252</v>
      </c>
      <c r="H279" s="63" t="s">
        <v>323</v>
      </c>
      <c r="I279" s="69">
        <v>254</v>
      </c>
      <c r="J279" s="68">
        <v>10</v>
      </c>
      <c r="K279" s="63" t="s">
        <v>323</v>
      </c>
      <c r="L279" s="69">
        <v>14</v>
      </c>
    </row>
    <row r="280" spans="1:12">
      <c r="A280" s="68">
        <v>6</v>
      </c>
      <c r="B280" s="63" t="s">
        <v>1248</v>
      </c>
      <c r="C280" s="68">
        <v>12</v>
      </c>
      <c r="D280" s="68">
        <v>1</v>
      </c>
      <c r="E280" s="68">
        <v>0</v>
      </c>
      <c r="F280" s="68">
        <v>11</v>
      </c>
      <c r="G280" s="68">
        <v>204</v>
      </c>
      <c r="H280" s="63" t="s">
        <v>323</v>
      </c>
      <c r="I280" s="69">
        <v>288</v>
      </c>
      <c r="J280" s="68">
        <v>2</v>
      </c>
      <c r="K280" s="63" t="s">
        <v>323</v>
      </c>
      <c r="L280" s="69">
        <v>22</v>
      </c>
    </row>
    <row r="281" spans="1:12">
      <c r="A281" s="68">
        <v>7</v>
      </c>
      <c r="B281" s="63" t="s">
        <v>1219</v>
      </c>
      <c r="C281" s="68">
        <v>12</v>
      </c>
      <c r="D281" s="68">
        <v>1</v>
      </c>
      <c r="E281" s="68">
        <v>0</v>
      </c>
      <c r="F281" s="68">
        <v>11</v>
      </c>
      <c r="G281" s="68">
        <v>117</v>
      </c>
      <c r="H281" s="63" t="s">
        <v>323</v>
      </c>
      <c r="I281" s="69">
        <v>293</v>
      </c>
      <c r="J281" s="68">
        <v>2</v>
      </c>
      <c r="K281" s="63" t="s">
        <v>323</v>
      </c>
      <c r="L281" s="69">
        <v>22</v>
      </c>
    </row>
    <row r="282" spans="1:12">
      <c r="A282" s="68"/>
      <c r="C282" s="68"/>
      <c r="D282" s="68"/>
      <c r="E282" s="68"/>
      <c r="F282" s="68"/>
      <c r="G282" s="68"/>
      <c r="I282" s="69"/>
      <c r="J282" s="68"/>
      <c r="L282" s="69"/>
    </row>
    <row r="283" spans="1:12">
      <c r="A283" s="63" t="s">
        <v>1260</v>
      </c>
    </row>
    <row r="284" spans="1:12">
      <c r="A284" s="65"/>
      <c r="C284" s="63" t="s">
        <v>316</v>
      </c>
      <c r="D284" s="63" t="s">
        <v>317</v>
      </c>
      <c r="E284" s="63" t="s">
        <v>318</v>
      </c>
      <c r="F284" s="63" t="s">
        <v>319</v>
      </c>
      <c r="H284" s="63" t="s">
        <v>320</v>
      </c>
      <c r="K284" s="63" t="s">
        <v>321</v>
      </c>
    </row>
    <row r="285" spans="1:12">
      <c r="A285" s="63">
        <v>1</v>
      </c>
      <c r="B285" s="63" t="s">
        <v>1196</v>
      </c>
      <c r="C285" s="66">
        <v>10</v>
      </c>
      <c r="D285" s="66">
        <v>9</v>
      </c>
      <c r="E285" s="66">
        <v>0</v>
      </c>
      <c r="F285" s="66">
        <v>1</v>
      </c>
      <c r="G285" s="63">
        <v>364</v>
      </c>
      <c r="H285" s="67" t="s">
        <v>323</v>
      </c>
      <c r="I285" s="63">
        <v>178</v>
      </c>
      <c r="J285" s="63">
        <v>18</v>
      </c>
      <c r="K285" s="67" t="s">
        <v>323</v>
      </c>
      <c r="L285" s="63">
        <v>2</v>
      </c>
    </row>
    <row r="286" spans="1:12">
      <c r="A286" s="68">
        <v>2</v>
      </c>
      <c r="B286" s="63" t="s">
        <v>1226</v>
      </c>
      <c r="C286" s="68">
        <v>10</v>
      </c>
      <c r="D286" s="68">
        <v>7</v>
      </c>
      <c r="E286" s="68">
        <v>0</v>
      </c>
      <c r="F286" s="68">
        <v>3</v>
      </c>
      <c r="G286" s="68">
        <v>223</v>
      </c>
      <c r="H286" s="63" t="s">
        <v>323</v>
      </c>
      <c r="I286" s="69">
        <v>182</v>
      </c>
      <c r="J286" s="68">
        <v>14</v>
      </c>
      <c r="K286" s="63" t="s">
        <v>323</v>
      </c>
      <c r="L286" s="69">
        <v>6</v>
      </c>
    </row>
    <row r="287" spans="1:12">
      <c r="A287" s="68">
        <v>3</v>
      </c>
      <c r="B287" s="63" t="s">
        <v>1261</v>
      </c>
      <c r="C287" s="68">
        <v>10</v>
      </c>
      <c r="D287" s="68">
        <v>6</v>
      </c>
      <c r="E287" s="68">
        <v>0</v>
      </c>
      <c r="F287" s="68">
        <v>4</v>
      </c>
      <c r="G287" s="68">
        <v>270</v>
      </c>
      <c r="H287" s="63" t="s">
        <v>323</v>
      </c>
      <c r="I287" s="69">
        <v>247</v>
      </c>
      <c r="J287" s="68">
        <v>12</v>
      </c>
      <c r="K287" s="63" t="s">
        <v>323</v>
      </c>
      <c r="L287" s="69">
        <v>8</v>
      </c>
    </row>
    <row r="288" spans="1:12">
      <c r="A288" s="68">
        <v>4</v>
      </c>
      <c r="B288" s="63" t="s">
        <v>1207</v>
      </c>
      <c r="C288" s="68">
        <v>10</v>
      </c>
      <c r="D288" s="68">
        <v>5</v>
      </c>
      <c r="E288" s="68">
        <v>0</v>
      </c>
      <c r="F288" s="68">
        <v>5</v>
      </c>
      <c r="G288" s="68">
        <v>257</v>
      </c>
      <c r="H288" s="63" t="s">
        <v>323</v>
      </c>
      <c r="I288" s="69">
        <v>246</v>
      </c>
      <c r="J288" s="68">
        <v>10</v>
      </c>
      <c r="K288" s="63" t="s">
        <v>323</v>
      </c>
      <c r="L288" s="69">
        <v>10</v>
      </c>
    </row>
    <row r="289" spans="1:12">
      <c r="A289" s="68">
        <v>5</v>
      </c>
      <c r="B289" s="63" t="s">
        <v>1225</v>
      </c>
      <c r="C289" s="68">
        <v>10</v>
      </c>
      <c r="D289" s="68">
        <v>2</v>
      </c>
      <c r="E289" s="68">
        <v>0</v>
      </c>
      <c r="F289" s="68">
        <v>8</v>
      </c>
      <c r="G289" s="68">
        <v>203</v>
      </c>
      <c r="H289" s="63" t="s">
        <v>323</v>
      </c>
      <c r="I289" s="69">
        <v>301</v>
      </c>
      <c r="J289" s="68">
        <v>4</v>
      </c>
      <c r="K289" s="63" t="s">
        <v>323</v>
      </c>
      <c r="L289" s="69">
        <v>16</v>
      </c>
    </row>
    <row r="290" spans="1:12">
      <c r="A290" s="68">
        <v>6</v>
      </c>
      <c r="B290" s="63" t="s">
        <v>1236</v>
      </c>
      <c r="C290" s="68">
        <v>10</v>
      </c>
      <c r="D290" s="68">
        <v>1</v>
      </c>
      <c r="E290" s="68">
        <v>0</v>
      </c>
      <c r="F290" s="68">
        <v>9</v>
      </c>
      <c r="G290" s="68">
        <v>111</v>
      </c>
      <c r="H290" s="63" t="s">
        <v>323</v>
      </c>
      <c r="I290" s="69">
        <v>274</v>
      </c>
      <c r="J290" s="68">
        <v>2</v>
      </c>
      <c r="K290" s="63" t="s">
        <v>323</v>
      </c>
      <c r="L290" s="69">
        <v>18</v>
      </c>
    </row>
    <row r="291" spans="1:12">
      <c r="A291" s="68"/>
      <c r="C291" s="68"/>
      <c r="D291" s="68"/>
      <c r="E291" s="68"/>
      <c r="F291" s="68"/>
      <c r="G291" s="68"/>
      <c r="I291" s="69"/>
      <c r="J291" s="68"/>
      <c r="L291" s="69"/>
    </row>
    <row r="292" spans="1:12">
      <c r="A292" s="68" t="s">
        <v>1262</v>
      </c>
      <c r="C292" s="68"/>
      <c r="D292" s="68"/>
      <c r="E292" s="68"/>
      <c r="F292" s="68"/>
      <c r="G292" s="68"/>
      <c r="I292" s="69"/>
      <c r="J292" s="68"/>
      <c r="L292" s="69"/>
    </row>
    <row r="293" spans="1:12">
      <c r="C293" s="63" t="s">
        <v>316</v>
      </c>
      <c r="D293" s="63" t="s">
        <v>317</v>
      </c>
      <c r="E293" s="63" t="s">
        <v>318</v>
      </c>
      <c r="F293" s="63" t="s">
        <v>319</v>
      </c>
      <c r="H293" s="63" t="s">
        <v>320</v>
      </c>
      <c r="K293" s="63" t="s">
        <v>321</v>
      </c>
    </row>
    <row r="294" spans="1:12">
      <c r="A294" s="65">
        <v>1</v>
      </c>
      <c r="B294" s="63" t="s">
        <v>1263</v>
      </c>
      <c r="C294" s="63">
        <v>12</v>
      </c>
      <c r="D294" s="63">
        <v>12</v>
      </c>
      <c r="E294" s="63">
        <v>0</v>
      </c>
      <c r="F294" s="63">
        <v>0</v>
      </c>
      <c r="G294" s="63">
        <v>293</v>
      </c>
      <c r="H294" s="63" t="s">
        <v>323</v>
      </c>
      <c r="I294" s="63">
        <v>176</v>
      </c>
      <c r="J294" s="63">
        <v>24</v>
      </c>
      <c r="K294" s="63" t="s">
        <v>323</v>
      </c>
      <c r="L294" s="63">
        <v>0</v>
      </c>
    </row>
    <row r="295" spans="1:12">
      <c r="A295" s="63">
        <v>2</v>
      </c>
      <c r="B295" s="63" t="s">
        <v>1251</v>
      </c>
      <c r="C295" s="66">
        <v>12</v>
      </c>
      <c r="D295" s="66">
        <v>10</v>
      </c>
      <c r="E295" s="66">
        <v>0</v>
      </c>
      <c r="F295" s="66">
        <v>2</v>
      </c>
      <c r="G295" s="63">
        <v>299</v>
      </c>
      <c r="H295" s="67" t="s">
        <v>323</v>
      </c>
      <c r="I295" s="63">
        <v>151</v>
      </c>
      <c r="J295" s="63">
        <v>20</v>
      </c>
      <c r="K295" s="67" t="s">
        <v>323</v>
      </c>
      <c r="L295" s="63">
        <v>4</v>
      </c>
    </row>
    <row r="296" spans="1:12">
      <c r="A296" s="68">
        <v>3</v>
      </c>
      <c r="B296" s="63" t="s">
        <v>466</v>
      </c>
      <c r="C296" s="68">
        <v>12</v>
      </c>
      <c r="D296" s="68">
        <v>5</v>
      </c>
      <c r="E296" s="68">
        <v>2</v>
      </c>
      <c r="F296" s="68">
        <v>5</v>
      </c>
      <c r="G296" s="68">
        <v>266</v>
      </c>
      <c r="H296" s="63" t="s">
        <v>323</v>
      </c>
      <c r="I296" s="69">
        <v>237</v>
      </c>
      <c r="J296" s="68">
        <v>12</v>
      </c>
      <c r="K296" s="63" t="s">
        <v>323</v>
      </c>
      <c r="L296" s="69">
        <v>12</v>
      </c>
    </row>
    <row r="297" spans="1:12">
      <c r="A297" s="68">
        <v>4</v>
      </c>
      <c r="B297" s="63" t="s">
        <v>1244</v>
      </c>
      <c r="C297" s="68">
        <v>12</v>
      </c>
      <c r="D297" s="68">
        <v>4</v>
      </c>
      <c r="E297" s="68">
        <v>2</v>
      </c>
      <c r="F297" s="68">
        <v>6</v>
      </c>
      <c r="G297" s="68">
        <v>175</v>
      </c>
      <c r="H297" s="63" t="s">
        <v>323</v>
      </c>
      <c r="I297" s="69">
        <v>197</v>
      </c>
      <c r="J297" s="68">
        <v>10</v>
      </c>
      <c r="K297" s="63" t="s">
        <v>323</v>
      </c>
      <c r="L297" s="69">
        <v>14</v>
      </c>
    </row>
    <row r="298" spans="1:12">
      <c r="A298" s="68">
        <v>5</v>
      </c>
      <c r="B298" s="63" t="s">
        <v>1190</v>
      </c>
      <c r="C298" s="68">
        <v>12</v>
      </c>
      <c r="D298" s="68">
        <v>3</v>
      </c>
      <c r="E298" s="68">
        <v>1</v>
      </c>
      <c r="F298" s="68">
        <v>8</v>
      </c>
      <c r="G298" s="68">
        <v>157</v>
      </c>
      <c r="H298" s="63" t="s">
        <v>323</v>
      </c>
      <c r="I298" s="69">
        <v>257</v>
      </c>
      <c r="J298" s="68">
        <v>7</v>
      </c>
      <c r="K298" s="63" t="s">
        <v>323</v>
      </c>
      <c r="L298" s="69">
        <v>17</v>
      </c>
    </row>
    <row r="299" spans="1:12">
      <c r="A299" s="68">
        <v>6</v>
      </c>
      <c r="B299" s="63" t="s">
        <v>1241</v>
      </c>
      <c r="C299" s="68">
        <v>12</v>
      </c>
      <c r="D299" s="68">
        <v>3</v>
      </c>
      <c r="E299" s="68">
        <v>0</v>
      </c>
      <c r="F299" s="68">
        <v>9</v>
      </c>
      <c r="G299" s="68">
        <v>188</v>
      </c>
      <c r="H299" s="63" t="s">
        <v>323</v>
      </c>
      <c r="I299" s="69">
        <v>251</v>
      </c>
      <c r="J299" s="68">
        <v>6</v>
      </c>
      <c r="K299" s="63" t="s">
        <v>323</v>
      </c>
      <c r="L299" s="69">
        <v>18</v>
      </c>
    </row>
    <row r="300" spans="1:12">
      <c r="A300" s="68">
        <v>7</v>
      </c>
      <c r="B300" s="63" t="s">
        <v>1199</v>
      </c>
      <c r="C300" s="68">
        <v>12</v>
      </c>
      <c r="D300" s="68">
        <v>2</v>
      </c>
      <c r="E300" s="68">
        <v>1</v>
      </c>
      <c r="F300" s="68">
        <v>9</v>
      </c>
      <c r="G300" s="68">
        <v>177</v>
      </c>
      <c r="H300" s="63" t="s">
        <v>323</v>
      </c>
      <c r="I300" s="69">
        <v>286</v>
      </c>
      <c r="J300" s="68">
        <v>5</v>
      </c>
      <c r="K300" s="63" t="s">
        <v>323</v>
      </c>
      <c r="L300" s="69">
        <v>19</v>
      </c>
    </row>
    <row r="301" spans="1:12">
      <c r="A301" s="68"/>
      <c r="C301" s="68"/>
      <c r="D301" s="68"/>
      <c r="E301" s="68"/>
      <c r="F301" s="68"/>
      <c r="G301" s="68"/>
      <c r="I301" s="69"/>
      <c r="J301" s="68"/>
      <c r="L301" s="69"/>
    </row>
    <row r="302" spans="1:12">
      <c r="A302" s="68" t="s">
        <v>722</v>
      </c>
      <c r="C302" s="68"/>
      <c r="D302" s="68"/>
      <c r="E302" s="68"/>
      <c r="F302" s="68"/>
      <c r="G302" s="68"/>
      <c r="I302" s="69"/>
      <c r="J302" s="68"/>
      <c r="L302" s="69"/>
    </row>
    <row r="303" spans="1:12">
      <c r="A303" s="68"/>
      <c r="C303" s="68" t="s">
        <v>316</v>
      </c>
      <c r="D303" s="68" t="s">
        <v>317</v>
      </c>
      <c r="E303" s="68" t="s">
        <v>318</v>
      </c>
      <c r="F303" s="68" t="s">
        <v>319</v>
      </c>
      <c r="G303" s="68"/>
      <c r="H303" s="63" t="s">
        <v>320</v>
      </c>
      <c r="I303" s="69"/>
      <c r="J303" s="68"/>
      <c r="K303" s="63" t="s">
        <v>321</v>
      </c>
      <c r="L303" s="69"/>
    </row>
    <row r="304" spans="1:12">
      <c r="A304" s="68">
        <v>1</v>
      </c>
      <c r="B304" s="63" t="s">
        <v>1181</v>
      </c>
      <c r="C304" s="68">
        <v>16</v>
      </c>
      <c r="D304" s="68">
        <v>14</v>
      </c>
      <c r="E304" s="68">
        <v>1</v>
      </c>
      <c r="F304" s="68">
        <v>1</v>
      </c>
      <c r="G304" s="68">
        <v>632</v>
      </c>
      <c r="H304" s="63" t="s">
        <v>323</v>
      </c>
      <c r="I304" s="69">
        <v>350</v>
      </c>
      <c r="J304" s="68">
        <v>29</v>
      </c>
      <c r="K304" s="63" t="s">
        <v>323</v>
      </c>
      <c r="L304" s="69">
        <v>3</v>
      </c>
    </row>
    <row r="305" spans="1:12">
      <c r="A305" s="63">
        <v>2</v>
      </c>
      <c r="B305" s="63" t="s">
        <v>401</v>
      </c>
      <c r="C305" s="63">
        <v>16</v>
      </c>
      <c r="D305" s="63">
        <v>14</v>
      </c>
      <c r="E305" s="63">
        <v>0</v>
      </c>
      <c r="F305" s="63">
        <v>2</v>
      </c>
      <c r="G305" s="63">
        <v>580</v>
      </c>
      <c r="H305" s="63" t="s">
        <v>323</v>
      </c>
      <c r="I305" s="63">
        <v>343</v>
      </c>
      <c r="J305" s="63">
        <v>28</v>
      </c>
      <c r="K305" s="63" t="s">
        <v>323</v>
      </c>
      <c r="L305" s="63">
        <v>4</v>
      </c>
    </row>
    <row r="306" spans="1:12">
      <c r="A306" s="65">
        <v>3</v>
      </c>
      <c r="B306" s="63" t="s">
        <v>410</v>
      </c>
      <c r="C306" s="63">
        <v>16</v>
      </c>
      <c r="D306" s="63">
        <v>12</v>
      </c>
      <c r="E306" s="63">
        <v>1</v>
      </c>
      <c r="F306" s="63">
        <v>3</v>
      </c>
      <c r="G306" s="63">
        <v>497</v>
      </c>
      <c r="H306" s="63" t="s">
        <v>323</v>
      </c>
      <c r="I306" s="63">
        <v>294</v>
      </c>
      <c r="J306" s="63">
        <v>25</v>
      </c>
      <c r="K306" s="63" t="s">
        <v>323</v>
      </c>
      <c r="L306" s="63">
        <v>7</v>
      </c>
    </row>
    <row r="307" spans="1:12">
      <c r="A307" s="63">
        <v>4</v>
      </c>
      <c r="B307" s="63" t="s">
        <v>326</v>
      </c>
      <c r="C307" s="66">
        <v>16</v>
      </c>
      <c r="D307" s="66">
        <v>10</v>
      </c>
      <c r="E307" s="66">
        <v>0</v>
      </c>
      <c r="F307" s="66">
        <v>6</v>
      </c>
      <c r="G307" s="63">
        <v>395</v>
      </c>
      <c r="H307" s="67" t="s">
        <v>323</v>
      </c>
      <c r="I307" s="63">
        <v>351</v>
      </c>
      <c r="J307" s="63">
        <v>20</v>
      </c>
      <c r="K307" s="67" t="s">
        <v>323</v>
      </c>
      <c r="L307" s="63">
        <v>12</v>
      </c>
    </row>
    <row r="308" spans="1:12">
      <c r="A308" s="68">
        <v>5</v>
      </c>
      <c r="B308" s="63" t="s">
        <v>468</v>
      </c>
      <c r="C308" s="68">
        <v>16</v>
      </c>
      <c r="D308" s="68">
        <v>7</v>
      </c>
      <c r="E308" s="68">
        <v>0</v>
      </c>
      <c r="F308" s="68">
        <v>9</v>
      </c>
      <c r="G308" s="68">
        <v>358</v>
      </c>
      <c r="H308" s="63" t="s">
        <v>323</v>
      </c>
      <c r="I308" s="69">
        <v>412</v>
      </c>
      <c r="J308" s="68">
        <v>14</v>
      </c>
      <c r="K308" s="63" t="s">
        <v>323</v>
      </c>
      <c r="L308" s="69">
        <v>18</v>
      </c>
    </row>
    <row r="309" spans="1:12">
      <c r="A309" s="68">
        <v>6</v>
      </c>
      <c r="B309" s="63" t="s">
        <v>358</v>
      </c>
      <c r="C309" s="68">
        <v>16</v>
      </c>
      <c r="D309" s="68">
        <v>3</v>
      </c>
      <c r="E309" s="68">
        <v>2</v>
      </c>
      <c r="F309" s="68">
        <v>11</v>
      </c>
      <c r="G309" s="68">
        <v>365</v>
      </c>
      <c r="H309" s="63" t="s">
        <v>323</v>
      </c>
      <c r="I309" s="69">
        <v>501</v>
      </c>
      <c r="J309" s="68">
        <v>8</v>
      </c>
      <c r="K309" s="63" t="s">
        <v>323</v>
      </c>
      <c r="L309" s="69">
        <v>24</v>
      </c>
    </row>
    <row r="310" spans="1:12">
      <c r="A310" s="68">
        <v>7</v>
      </c>
      <c r="B310" s="63" t="s">
        <v>1206</v>
      </c>
      <c r="C310" s="68">
        <v>16</v>
      </c>
      <c r="D310" s="68">
        <v>4</v>
      </c>
      <c r="E310" s="68">
        <v>0</v>
      </c>
      <c r="F310" s="68">
        <v>12</v>
      </c>
      <c r="G310" s="68">
        <v>397</v>
      </c>
      <c r="H310" s="63" t="s">
        <v>323</v>
      </c>
      <c r="I310" s="69">
        <v>520</v>
      </c>
      <c r="J310" s="68">
        <v>8</v>
      </c>
      <c r="K310" s="63" t="s">
        <v>323</v>
      </c>
      <c r="L310" s="69">
        <v>24</v>
      </c>
    </row>
    <row r="311" spans="1:12">
      <c r="A311" s="63">
        <v>8</v>
      </c>
      <c r="B311" s="63" t="s">
        <v>1248</v>
      </c>
      <c r="C311" s="63">
        <v>16</v>
      </c>
      <c r="D311" s="63">
        <v>3</v>
      </c>
      <c r="E311" s="63">
        <v>1</v>
      </c>
      <c r="F311" s="63">
        <v>12</v>
      </c>
      <c r="G311" s="63">
        <v>336</v>
      </c>
      <c r="H311" s="63" t="s">
        <v>323</v>
      </c>
      <c r="I311" s="63">
        <v>573</v>
      </c>
      <c r="J311" s="63">
        <v>7</v>
      </c>
      <c r="K311" s="63" t="s">
        <v>323</v>
      </c>
      <c r="L311" s="63">
        <v>25</v>
      </c>
    </row>
    <row r="312" spans="1:12">
      <c r="A312" s="65">
        <v>9</v>
      </c>
      <c r="B312" s="63" t="s">
        <v>1179</v>
      </c>
      <c r="C312" s="63">
        <v>16</v>
      </c>
      <c r="D312" s="63">
        <v>2</v>
      </c>
      <c r="E312" s="63">
        <v>1</v>
      </c>
      <c r="F312" s="63">
        <v>13</v>
      </c>
      <c r="G312" s="63">
        <v>330</v>
      </c>
      <c r="H312" s="63" t="s">
        <v>323</v>
      </c>
      <c r="I312" s="63">
        <v>546</v>
      </c>
      <c r="J312" s="63">
        <v>5</v>
      </c>
      <c r="K312" s="63" t="s">
        <v>323</v>
      </c>
      <c r="L312" s="63">
        <v>27</v>
      </c>
    </row>
    <row r="313" spans="1:12">
      <c r="C313" s="66"/>
      <c r="D313" s="66"/>
      <c r="E313" s="66"/>
      <c r="F313" s="66"/>
      <c r="H313" s="67"/>
      <c r="K313" s="67"/>
    </row>
    <row r="314" spans="1:12">
      <c r="A314" s="68" t="s">
        <v>640</v>
      </c>
      <c r="C314" s="68"/>
      <c r="D314" s="68"/>
      <c r="E314" s="68"/>
      <c r="F314" s="68"/>
      <c r="G314" s="68"/>
      <c r="I314" s="69"/>
      <c r="J314" s="68"/>
      <c r="L314" s="69"/>
    </row>
    <row r="315" spans="1:12">
      <c r="A315" s="68"/>
      <c r="C315" s="68" t="s">
        <v>316</v>
      </c>
      <c r="D315" s="68" t="s">
        <v>317</v>
      </c>
      <c r="E315" s="68" t="s">
        <v>318</v>
      </c>
      <c r="F315" s="68" t="s">
        <v>319</v>
      </c>
      <c r="G315" s="68"/>
      <c r="H315" s="63" t="s">
        <v>320</v>
      </c>
      <c r="I315" s="69"/>
      <c r="J315" s="68"/>
      <c r="K315" s="63" t="s">
        <v>321</v>
      </c>
      <c r="L315" s="69"/>
    </row>
    <row r="316" spans="1:12">
      <c r="A316" s="68">
        <v>1</v>
      </c>
      <c r="B316" s="63" t="s">
        <v>1231</v>
      </c>
      <c r="C316" s="68">
        <v>14</v>
      </c>
      <c r="D316" s="68">
        <v>14</v>
      </c>
      <c r="E316" s="68">
        <v>0</v>
      </c>
      <c r="F316" s="68">
        <v>0</v>
      </c>
      <c r="G316" s="68">
        <v>407</v>
      </c>
      <c r="H316" s="63" t="s">
        <v>323</v>
      </c>
      <c r="I316" s="69">
        <v>265</v>
      </c>
      <c r="J316" s="68">
        <v>28</v>
      </c>
      <c r="K316" s="63" t="s">
        <v>323</v>
      </c>
      <c r="L316" s="69">
        <v>0</v>
      </c>
    </row>
    <row r="317" spans="1:12">
      <c r="A317" s="68">
        <v>2</v>
      </c>
      <c r="B317" s="63" t="s">
        <v>500</v>
      </c>
      <c r="C317" s="68">
        <v>14</v>
      </c>
      <c r="D317" s="68">
        <v>11</v>
      </c>
      <c r="E317" s="68">
        <v>0</v>
      </c>
      <c r="F317" s="68">
        <v>3</v>
      </c>
      <c r="G317" s="68">
        <v>317</v>
      </c>
      <c r="H317" s="63" t="s">
        <v>323</v>
      </c>
      <c r="I317" s="69">
        <v>264</v>
      </c>
      <c r="J317" s="68">
        <v>22</v>
      </c>
      <c r="K317" s="63" t="s">
        <v>323</v>
      </c>
      <c r="L317" s="69">
        <v>6</v>
      </c>
    </row>
    <row r="318" spans="1:12">
      <c r="A318" s="68">
        <v>3</v>
      </c>
      <c r="B318" s="63" t="s">
        <v>410</v>
      </c>
      <c r="C318" s="68">
        <v>14</v>
      </c>
      <c r="D318" s="68">
        <v>8</v>
      </c>
      <c r="E318" s="68">
        <v>2</v>
      </c>
      <c r="F318" s="68">
        <v>4</v>
      </c>
      <c r="G318" s="68">
        <v>305</v>
      </c>
      <c r="H318" s="63" t="s">
        <v>323</v>
      </c>
      <c r="I318" s="69">
        <v>298</v>
      </c>
      <c r="J318" s="68">
        <v>18</v>
      </c>
      <c r="K318" s="63" t="s">
        <v>323</v>
      </c>
      <c r="L318" s="69">
        <v>10</v>
      </c>
    </row>
    <row r="319" spans="1:12">
      <c r="A319" s="68">
        <v>4</v>
      </c>
      <c r="B319" s="63" t="s">
        <v>497</v>
      </c>
      <c r="C319" s="68">
        <v>14</v>
      </c>
      <c r="D319" s="68">
        <v>7</v>
      </c>
      <c r="E319" s="68">
        <v>1</v>
      </c>
      <c r="F319" s="68">
        <v>6</v>
      </c>
      <c r="G319" s="68">
        <v>337</v>
      </c>
      <c r="H319" s="63" t="s">
        <v>323</v>
      </c>
      <c r="I319" s="69">
        <v>276</v>
      </c>
      <c r="J319" s="68">
        <v>15</v>
      </c>
      <c r="K319" s="63" t="s">
        <v>323</v>
      </c>
      <c r="L319" s="69">
        <v>13</v>
      </c>
    </row>
    <row r="320" spans="1:12">
      <c r="A320" s="68">
        <v>5</v>
      </c>
      <c r="B320" s="63" t="s">
        <v>469</v>
      </c>
      <c r="C320" s="68">
        <v>14</v>
      </c>
      <c r="D320" s="68">
        <v>3</v>
      </c>
      <c r="E320" s="68">
        <v>4</v>
      </c>
      <c r="F320" s="68">
        <v>7</v>
      </c>
      <c r="G320" s="68">
        <v>248</v>
      </c>
      <c r="H320" s="63" t="s">
        <v>323</v>
      </c>
      <c r="I320" s="69">
        <v>314</v>
      </c>
      <c r="J320" s="68">
        <v>10</v>
      </c>
      <c r="K320" s="63" t="s">
        <v>323</v>
      </c>
      <c r="L320" s="69">
        <v>18</v>
      </c>
    </row>
    <row r="321" spans="1:12">
      <c r="A321" s="68">
        <v>6</v>
      </c>
      <c r="B321" s="63" t="s">
        <v>453</v>
      </c>
      <c r="C321" s="68">
        <v>14</v>
      </c>
      <c r="D321" s="68">
        <v>4</v>
      </c>
      <c r="E321" s="68">
        <v>1</v>
      </c>
      <c r="F321" s="68">
        <v>9</v>
      </c>
      <c r="G321" s="68">
        <v>251</v>
      </c>
      <c r="H321" s="63" t="s">
        <v>323</v>
      </c>
      <c r="I321" s="69">
        <v>326</v>
      </c>
      <c r="J321" s="68">
        <v>9</v>
      </c>
      <c r="K321" s="63" t="s">
        <v>323</v>
      </c>
      <c r="L321" s="69">
        <v>19</v>
      </c>
    </row>
    <row r="322" spans="1:12">
      <c r="A322" s="63">
        <v>7</v>
      </c>
      <c r="B322" s="63" t="s">
        <v>326</v>
      </c>
      <c r="C322" s="63">
        <v>14</v>
      </c>
      <c r="D322" s="63">
        <v>2</v>
      </c>
      <c r="E322" s="63">
        <v>2</v>
      </c>
      <c r="F322" s="63">
        <v>10</v>
      </c>
      <c r="G322" s="63">
        <v>228</v>
      </c>
      <c r="H322" s="63" t="s">
        <v>323</v>
      </c>
      <c r="I322" s="63">
        <v>282</v>
      </c>
      <c r="J322" s="63">
        <v>6</v>
      </c>
      <c r="K322" s="63" t="s">
        <v>323</v>
      </c>
      <c r="L322" s="63">
        <v>22</v>
      </c>
    </row>
    <row r="323" spans="1:12">
      <c r="A323" s="65">
        <v>8</v>
      </c>
      <c r="B323" s="63" t="s">
        <v>405</v>
      </c>
      <c r="C323" s="63">
        <v>14</v>
      </c>
      <c r="D323" s="63">
        <v>1</v>
      </c>
      <c r="E323" s="63">
        <v>2</v>
      </c>
      <c r="F323" s="63">
        <v>11</v>
      </c>
      <c r="G323" s="63">
        <v>233</v>
      </c>
      <c r="H323" s="63" t="s">
        <v>323</v>
      </c>
      <c r="I323" s="63">
        <v>301</v>
      </c>
      <c r="J323" s="63">
        <v>4</v>
      </c>
      <c r="K323" s="63" t="s">
        <v>323</v>
      </c>
      <c r="L323" s="63">
        <v>24</v>
      </c>
    </row>
    <row r="324" spans="1:12">
      <c r="C324" s="66"/>
      <c r="D324" s="66"/>
      <c r="E324" s="66"/>
      <c r="F324" s="66"/>
      <c r="H324" s="67"/>
      <c r="K324" s="67"/>
    </row>
    <row r="325" spans="1:12">
      <c r="A325" s="68" t="s">
        <v>641</v>
      </c>
      <c r="C325" s="68"/>
      <c r="D325" s="68"/>
      <c r="E325" s="68"/>
      <c r="F325" s="68"/>
      <c r="G325" s="68"/>
      <c r="I325" s="69"/>
      <c r="J325" s="68"/>
      <c r="L325" s="69"/>
    </row>
    <row r="326" spans="1:12">
      <c r="A326" s="68"/>
      <c r="C326" s="68" t="s">
        <v>316</v>
      </c>
      <c r="D326" s="68" t="s">
        <v>317</v>
      </c>
      <c r="E326" s="68" t="s">
        <v>318</v>
      </c>
      <c r="F326" s="68" t="s">
        <v>319</v>
      </c>
      <c r="G326" s="68"/>
      <c r="H326" s="63" t="s">
        <v>320</v>
      </c>
      <c r="I326" s="69"/>
      <c r="J326" s="68"/>
      <c r="K326" s="63" t="s">
        <v>321</v>
      </c>
      <c r="L326" s="69"/>
    </row>
    <row r="327" spans="1:12">
      <c r="A327" s="68">
        <v>1</v>
      </c>
      <c r="B327" s="63" t="s">
        <v>1177</v>
      </c>
      <c r="C327" s="68">
        <v>10</v>
      </c>
      <c r="D327" s="68">
        <v>8</v>
      </c>
      <c r="E327" s="68">
        <v>0</v>
      </c>
      <c r="F327" s="68">
        <v>2</v>
      </c>
      <c r="G327" s="68">
        <v>268</v>
      </c>
      <c r="H327" s="63" t="s">
        <v>323</v>
      </c>
      <c r="I327" s="69">
        <v>205</v>
      </c>
      <c r="J327" s="68">
        <v>16</v>
      </c>
      <c r="K327" s="63" t="s">
        <v>323</v>
      </c>
      <c r="L327" s="69">
        <v>4</v>
      </c>
    </row>
    <row r="328" spans="1:12">
      <c r="A328" s="68">
        <v>2</v>
      </c>
      <c r="B328" s="63" t="s">
        <v>1181</v>
      </c>
      <c r="C328" s="68">
        <v>10</v>
      </c>
      <c r="D328" s="68">
        <v>7</v>
      </c>
      <c r="E328" s="68">
        <v>1</v>
      </c>
      <c r="F328" s="68">
        <v>2</v>
      </c>
      <c r="G328" s="68">
        <v>323</v>
      </c>
      <c r="H328" s="63" t="s">
        <v>323</v>
      </c>
      <c r="I328" s="69">
        <v>224</v>
      </c>
      <c r="J328" s="68">
        <v>15</v>
      </c>
      <c r="K328" s="63" t="s">
        <v>323</v>
      </c>
      <c r="L328" s="69">
        <v>5</v>
      </c>
    </row>
    <row r="329" spans="1:12">
      <c r="A329" s="68">
        <v>3</v>
      </c>
      <c r="B329" s="63" t="s">
        <v>446</v>
      </c>
      <c r="C329" s="68">
        <v>10</v>
      </c>
      <c r="D329" s="68">
        <v>6</v>
      </c>
      <c r="E329" s="68">
        <v>2</v>
      </c>
      <c r="F329" s="68">
        <v>2</v>
      </c>
      <c r="G329" s="68">
        <v>266</v>
      </c>
      <c r="H329" s="63" t="s">
        <v>323</v>
      </c>
      <c r="I329" s="69">
        <v>207</v>
      </c>
      <c r="J329" s="68">
        <v>14</v>
      </c>
      <c r="K329" s="63" t="s">
        <v>323</v>
      </c>
      <c r="L329" s="69">
        <v>6</v>
      </c>
    </row>
    <row r="330" spans="1:12">
      <c r="A330" s="68">
        <v>4</v>
      </c>
      <c r="B330" s="63" t="s">
        <v>1202</v>
      </c>
      <c r="C330" s="68">
        <v>10</v>
      </c>
      <c r="D330" s="68">
        <v>4</v>
      </c>
      <c r="E330" s="68">
        <v>0</v>
      </c>
      <c r="F330" s="68">
        <v>6</v>
      </c>
      <c r="G330" s="68">
        <v>242</v>
      </c>
      <c r="H330" s="63" t="s">
        <v>323</v>
      </c>
      <c r="I330" s="69">
        <v>245</v>
      </c>
      <c r="J330" s="68">
        <v>8</v>
      </c>
      <c r="K330" s="63" t="s">
        <v>323</v>
      </c>
      <c r="L330" s="69">
        <v>12</v>
      </c>
    </row>
    <row r="331" spans="1:12">
      <c r="A331" s="63">
        <v>5</v>
      </c>
      <c r="B331" s="63" t="s">
        <v>1176</v>
      </c>
      <c r="C331" s="63">
        <v>10</v>
      </c>
      <c r="D331" s="63">
        <v>2</v>
      </c>
      <c r="E331" s="63">
        <v>1</v>
      </c>
      <c r="F331" s="63">
        <v>7</v>
      </c>
      <c r="G331" s="63">
        <v>182</v>
      </c>
      <c r="H331" s="63" t="s">
        <v>323</v>
      </c>
      <c r="I331" s="63">
        <v>206</v>
      </c>
      <c r="J331" s="63">
        <v>5</v>
      </c>
      <c r="K331" s="63" t="s">
        <v>323</v>
      </c>
      <c r="L331" s="63">
        <v>15</v>
      </c>
    </row>
    <row r="332" spans="1:12">
      <c r="A332" s="65">
        <v>6</v>
      </c>
      <c r="B332" s="63" t="s">
        <v>1183</v>
      </c>
      <c r="C332" s="63">
        <v>10</v>
      </c>
      <c r="D332" s="63">
        <v>1</v>
      </c>
      <c r="E332" s="63">
        <v>0</v>
      </c>
      <c r="F332" s="63">
        <v>9</v>
      </c>
      <c r="G332" s="63">
        <v>124</v>
      </c>
      <c r="H332" s="63" t="s">
        <v>323</v>
      </c>
      <c r="I332" s="63">
        <v>318</v>
      </c>
      <c r="J332" s="63">
        <v>2</v>
      </c>
      <c r="K332" s="63" t="s">
        <v>323</v>
      </c>
      <c r="L332" s="63">
        <v>18</v>
      </c>
    </row>
    <row r="333" spans="1:12">
      <c r="C333" s="66"/>
      <c r="D333" s="66"/>
      <c r="E333" s="66"/>
      <c r="F333" s="66"/>
      <c r="H333" s="67"/>
      <c r="K333" s="67"/>
    </row>
    <row r="334" spans="1:12">
      <c r="A334" s="68" t="s">
        <v>1700</v>
      </c>
      <c r="C334" s="68"/>
      <c r="D334" s="68"/>
      <c r="E334" s="68"/>
      <c r="F334" s="68"/>
      <c r="G334" s="68"/>
      <c r="I334" s="69"/>
      <c r="J334" s="68"/>
      <c r="L334" s="69"/>
    </row>
    <row r="335" spans="1:12">
      <c r="A335" s="68"/>
      <c r="C335" s="68" t="s">
        <v>316</v>
      </c>
      <c r="D335" s="68" t="s">
        <v>317</v>
      </c>
      <c r="E335" s="68" t="s">
        <v>318</v>
      </c>
      <c r="F335" s="68" t="s">
        <v>319</v>
      </c>
      <c r="G335" s="68"/>
      <c r="H335" s="63" t="s">
        <v>320</v>
      </c>
      <c r="I335" s="69"/>
      <c r="J335" s="68"/>
      <c r="K335" s="63" t="s">
        <v>321</v>
      </c>
      <c r="L335" s="69"/>
    </row>
    <row r="336" spans="1:12">
      <c r="A336" s="68">
        <v>1</v>
      </c>
      <c r="B336" s="63" t="s">
        <v>1179</v>
      </c>
      <c r="C336" s="68">
        <v>8</v>
      </c>
      <c r="D336" s="68">
        <v>7</v>
      </c>
      <c r="E336" s="68">
        <v>0</v>
      </c>
      <c r="F336" s="68">
        <v>1</v>
      </c>
      <c r="G336" s="68">
        <v>247</v>
      </c>
      <c r="H336" s="63" t="s">
        <v>323</v>
      </c>
      <c r="I336" s="69">
        <v>134</v>
      </c>
      <c r="J336" s="68">
        <v>14</v>
      </c>
      <c r="K336" s="63" t="s">
        <v>323</v>
      </c>
      <c r="L336" s="69">
        <v>2</v>
      </c>
    </row>
    <row r="337" spans="1:12">
      <c r="A337" s="68">
        <v>2</v>
      </c>
      <c r="B337" s="63" t="s">
        <v>467</v>
      </c>
      <c r="C337" s="68">
        <v>8</v>
      </c>
      <c r="D337" s="68">
        <v>6</v>
      </c>
      <c r="E337" s="68">
        <v>1</v>
      </c>
      <c r="F337" s="68">
        <v>1</v>
      </c>
      <c r="G337" s="68">
        <v>148</v>
      </c>
      <c r="H337" s="63" t="s">
        <v>323</v>
      </c>
      <c r="I337" s="69">
        <v>114</v>
      </c>
      <c r="J337" s="68">
        <v>13</v>
      </c>
      <c r="K337" s="63" t="s">
        <v>323</v>
      </c>
      <c r="L337" s="69">
        <v>3</v>
      </c>
    </row>
    <row r="338" spans="1:12">
      <c r="A338" s="68">
        <v>3</v>
      </c>
      <c r="B338" s="63" t="s">
        <v>1240</v>
      </c>
      <c r="C338" s="68">
        <v>8</v>
      </c>
      <c r="D338" s="68">
        <v>3</v>
      </c>
      <c r="E338" s="68">
        <v>0</v>
      </c>
      <c r="F338" s="68">
        <v>5</v>
      </c>
      <c r="G338" s="68">
        <v>180</v>
      </c>
      <c r="H338" s="63" t="s">
        <v>323</v>
      </c>
      <c r="I338" s="69">
        <v>177</v>
      </c>
      <c r="J338" s="68">
        <v>6</v>
      </c>
      <c r="K338" s="63" t="s">
        <v>323</v>
      </c>
      <c r="L338" s="69">
        <v>10</v>
      </c>
    </row>
    <row r="339" spans="1:12">
      <c r="A339" s="63">
        <v>4</v>
      </c>
      <c r="B339" s="63" t="s">
        <v>1199</v>
      </c>
      <c r="C339" s="63">
        <v>8</v>
      </c>
      <c r="D339" s="63">
        <v>2</v>
      </c>
      <c r="E339" s="63">
        <v>1</v>
      </c>
      <c r="F339" s="63">
        <v>5</v>
      </c>
      <c r="G339" s="63">
        <v>132</v>
      </c>
      <c r="H339" s="63" t="s">
        <v>323</v>
      </c>
      <c r="I339" s="63">
        <v>198</v>
      </c>
      <c r="J339" s="63">
        <v>5</v>
      </c>
      <c r="K339" s="63" t="s">
        <v>323</v>
      </c>
      <c r="L339" s="63">
        <v>11</v>
      </c>
    </row>
    <row r="340" spans="1:12">
      <c r="A340" s="65">
        <v>5</v>
      </c>
      <c r="B340" s="63" t="s">
        <v>1226</v>
      </c>
      <c r="C340" s="63">
        <v>8</v>
      </c>
      <c r="D340" s="63">
        <v>1</v>
      </c>
      <c r="E340" s="63">
        <v>0</v>
      </c>
      <c r="F340" s="63">
        <v>7</v>
      </c>
      <c r="G340" s="63">
        <v>107</v>
      </c>
      <c r="H340" s="63" t="s">
        <v>323</v>
      </c>
      <c r="I340" s="63">
        <v>191</v>
      </c>
      <c r="J340" s="63">
        <v>2</v>
      </c>
      <c r="K340" s="63" t="s">
        <v>323</v>
      </c>
      <c r="L340" s="63">
        <v>14</v>
      </c>
    </row>
    <row r="341" spans="1:12">
      <c r="C341" s="66"/>
      <c r="D341" s="66"/>
      <c r="E341" s="66"/>
      <c r="F341" s="66"/>
      <c r="H341" s="67"/>
      <c r="K341" s="67"/>
    </row>
    <row r="342" spans="1:12">
      <c r="A342" s="68" t="s">
        <v>642</v>
      </c>
      <c r="C342" s="68"/>
      <c r="D342" s="68"/>
      <c r="E342" s="68"/>
      <c r="F342" s="68"/>
      <c r="G342" s="68"/>
      <c r="I342" s="69"/>
      <c r="J342" s="68"/>
      <c r="L342" s="69"/>
    </row>
    <row r="343" spans="1:12">
      <c r="A343" s="68"/>
      <c r="C343" s="68" t="s">
        <v>316</v>
      </c>
      <c r="D343" s="68" t="s">
        <v>317</v>
      </c>
      <c r="E343" s="68" t="s">
        <v>318</v>
      </c>
      <c r="F343" s="68" t="s">
        <v>319</v>
      </c>
      <c r="G343" s="68"/>
      <c r="H343" s="63" t="s">
        <v>320</v>
      </c>
      <c r="I343" s="69"/>
      <c r="J343" s="68"/>
      <c r="K343" s="63" t="s">
        <v>321</v>
      </c>
      <c r="L343" s="69"/>
    </row>
    <row r="344" spans="1:12">
      <c r="A344" s="68">
        <v>1</v>
      </c>
      <c r="B344" s="63" t="s">
        <v>401</v>
      </c>
      <c r="C344" s="68">
        <v>14</v>
      </c>
      <c r="D344" s="68">
        <v>14</v>
      </c>
      <c r="E344" s="68">
        <v>0</v>
      </c>
      <c r="F344" s="68">
        <v>0</v>
      </c>
      <c r="G344" s="68">
        <v>396</v>
      </c>
      <c r="H344" s="63" t="s">
        <v>323</v>
      </c>
      <c r="I344" s="69">
        <v>228</v>
      </c>
      <c r="J344" s="68">
        <v>28</v>
      </c>
      <c r="K344" s="63" t="s">
        <v>323</v>
      </c>
      <c r="L344" s="69">
        <v>0</v>
      </c>
    </row>
    <row r="345" spans="1:12">
      <c r="A345" s="68">
        <v>2</v>
      </c>
      <c r="B345" s="63" t="s">
        <v>410</v>
      </c>
      <c r="C345" s="68">
        <v>14</v>
      </c>
      <c r="D345" s="68">
        <v>12</v>
      </c>
      <c r="E345" s="68">
        <v>0</v>
      </c>
      <c r="F345" s="68">
        <v>2</v>
      </c>
      <c r="G345" s="68">
        <v>397</v>
      </c>
      <c r="H345" s="63" t="s">
        <v>323</v>
      </c>
      <c r="I345" s="69">
        <v>229</v>
      </c>
      <c r="J345" s="68">
        <v>24</v>
      </c>
      <c r="K345" s="63" t="s">
        <v>323</v>
      </c>
      <c r="L345" s="69">
        <v>4</v>
      </c>
    </row>
    <row r="346" spans="1:12">
      <c r="A346" s="68">
        <v>3</v>
      </c>
      <c r="B346" s="63" t="s">
        <v>466</v>
      </c>
      <c r="C346" s="68">
        <v>14</v>
      </c>
      <c r="D346" s="68">
        <v>9</v>
      </c>
      <c r="E346" s="68">
        <v>0</v>
      </c>
      <c r="F346" s="68">
        <v>5</v>
      </c>
      <c r="G346" s="68">
        <v>318</v>
      </c>
      <c r="H346" s="63" t="s">
        <v>323</v>
      </c>
      <c r="I346" s="69">
        <v>268</v>
      </c>
      <c r="J346" s="68">
        <v>18</v>
      </c>
      <c r="K346" s="63" t="s">
        <v>323</v>
      </c>
      <c r="L346" s="69">
        <v>10</v>
      </c>
    </row>
    <row r="347" spans="1:12">
      <c r="A347" s="68">
        <v>4</v>
      </c>
      <c r="B347" s="63" t="s">
        <v>1181</v>
      </c>
      <c r="C347" s="68">
        <v>14</v>
      </c>
      <c r="D347" s="68">
        <v>6</v>
      </c>
      <c r="E347" s="68">
        <v>0</v>
      </c>
      <c r="F347" s="68">
        <v>8</v>
      </c>
      <c r="G347" s="68">
        <v>357</v>
      </c>
      <c r="H347" s="63" t="s">
        <v>323</v>
      </c>
      <c r="I347" s="69">
        <v>390</v>
      </c>
      <c r="J347" s="68">
        <v>12</v>
      </c>
      <c r="K347" s="63" t="s">
        <v>323</v>
      </c>
      <c r="L347" s="69">
        <v>16</v>
      </c>
    </row>
    <row r="348" spans="1:12">
      <c r="A348" s="68">
        <v>5</v>
      </c>
      <c r="B348" s="63" t="s">
        <v>446</v>
      </c>
      <c r="C348" s="68">
        <v>14</v>
      </c>
      <c r="D348" s="68">
        <v>5</v>
      </c>
      <c r="E348" s="68">
        <v>1</v>
      </c>
      <c r="F348" s="68">
        <v>8</v>
      </c>
      <c r="G348" s="68">
        <v>308</v>
      </c>
      <c r="H348" s="63" t="s">
        <v>323</v>
      </c>
      <c r="I348" s="69">
        <v>339</v>
      </c>
      <c r="J348" s="68">
        <v>11</v>
      </c>
      <c r="K348" s="63" t="s">
        <v>323</v>
      </c>
      <c r="L348" s="69">
        <v>17</v>
      </c>
    </row>
    <row r="349" spans="1:12">
      <c r="A349" s="68">
        <v>6</v>
      </c>
      <c r="B349" s="63" t="s">
        <v>326</v>
      </c>
      <c r="C349" s="68">
        <v>14</v>
      </c>
      <c r="D349" s="68">
        <v>3</v>
      </c>
      <c r="E349" s="68">
        <v>2</v>
      </c>
      <c r="F349" s="68">
        <v>9</v>
      </c>
      <c r="G349" s="68">
        <v>250</v>
      </c>
      <c r="H349" s="63" t="s">
        <v>323</v>
      </c>
      <c r="I349" s="69">
        <v>356</v>
      </c>
      <c r="J349" s="68">
        <v>8</v>
      </c>
      <c r="K349" s="63" t="s">
        <v>323</v>
      </c>
      <c r="L349" s="69">
        <v>20</v>
      </c>
    </row>
    <row r="350" spans="1:12">
      <c r="A350" s="63">
        <v>7</v>
      </c>
      <c r="B350" s="63" t="s">
        <v>405</v>
      </c>
      <c r="C350" s="63">
        <v>13</v>
      </c>
      <c r="D350" s="63">
        <v>2</v>
      </c>
      <c r="E350" s="63">
        <v>1</v>
      </c>
      <c r="F350" s="63">
        <v>10</v>
      </c>
      <c r="G350" s="63">
        <v>264</v>
      </c>
      <c r="H350" s="63" t="s">
        <v>323</v>
      </c>
      <c r="I350" s="63">
        <v>342</v>
      </c>
      <c r="J350" s="63">
        <v>5</v>
      </c>
      <c r="K350" s="63" t="s">
        <v>323</v>
      </c>
      <c r="L350" s="63">
        <v>21</v>
      </c>
    </row>
    <row r="351" spans="1:12">
      <c r="A351" s="65">
        <v>8</v>
      </c>
      <c r="B351" s="63" t="s">
        <v>468</v>
      </c>
      <c r="C351" s="63">
        <v>13</v>
      </c>
      <c r="D351" s="63">
        <v>2</v>
      </c>
      <c r="E351" s="63">
        <v>0</v>
      </c>
      <c r="F351" s="63">
        <v>11</v>
      </c>
      <c r="G351" s="63">
        <v>208</v>
      </c>
      <c r="H351" s="63" t="s">
        <v>323</v>
      </c>
      <c r="I351" s="63">
        <v>346</v>
      </c>
      <c r="J351" s="63">
        <v>4</v>
      </c>
      <c r="K351" s="63" t="s">
        <v>323</v>
      </c>
      <c r="L351" s="63">
        <v>22</v>
      </c>
    </row>
    <row r="352" spans="1:12">
      <c r="C352" s="66"/>
      <c r="D352" s="66"/>
      <c r="E352" s="66"/>
      <c r="F352" s="66"/>
      <c r="H352" s="67"/>
      <c r="K352" s="67"/>
    </row>
    <row r="353" spans="1:12">
      <c r="A353" s="68" t="s">
        <v>643</v>
      </c>
      <c r="C353" s="68"/>
      <c r="D353" s="68"/>
      <c r="E353" s="68"/>
      <c r="F353" s="68"/>
      <c r="G353" s="68"/>
      <c r="I353" s="69"/>
      <c r="J353" s="68"/>
      <c r="L353" s="69"/>
    </row>
    <row r="354" spans="1:12">
      <c r="A354" s="68"/>
      <c r="C354" s="68" t="s">
        <v>316</v>
      </c>
      <c r="D354" s="68" t="s">
        <v>317</v>
      </c>
      <c r="E354" s="68" t="s">
        <v>318</v>
      </c>
      <c r="F354" s="68" t="s">
        <v>319</v>
      </c>
      <c r="G354" s="68"/>
      <c r="H354" s="63" t="s">
        <v>320</v>
      </c>
      <c r="I354" s="69"/>
      <c r="J354" s="68"/>
      <c r="K354" s="63" t="s">
        <v>321</v>
      </c>
      <c r="L354" s="69"/>
    </row>
    <row r="355" spans="1:12">
      <c r="A355" s="68">
        <v>1</v>
      </c>
      <c r="B355" s="63" t="s">
        <v>1248</v>
      </c>
      <c r="C355" s="68">
        <v>14</v>
      </c>
      <c r="D355" s="68">
        <v>11</v>
      </c>
      <c r="E355" s="68">
        <v>1</v>
      </c>
      <c r="F355" s="68">
        <v>2</v>
      </c>
      <c r="G355" s="68">
        <v>329</v>
      </c>
      <c r="H355" s="63" t="s">
        <v>323</v>
      </c>
      <c r="I355" s="69">
        <v>264</v>
      </c>
      <c r="J355" s="68">
        <v>23</v>
      </c>
      <c r="K355" s="63" t="s">
        <v>323</v>
      </c>
      <c r="L355" s="69">
        <v>5</v>
      </c>
    </row>
    <row r="356" spans="1:12">
      <c r="A356" s="68">
        <v>2</v>
      </c>
      <c r="B356" s="63" t="s">
        <v>469</v>
      </c>
      <c r="C356" s="68">
        <v>14</v>
      </c>
      <c r="D356" s="68">
        <v>8</v>
      </c>
      <c r="E356" s="68">
        <v>1</v>
      </c>
      <c r="F356" s="68">
        <v>5</v>
      </c>
      <c r="G356" s="68">
        <v>323</v>
      </c>
      <c r="H356" s="63" t="s">
        <v>323</v>
      </c>
      <c r="I356" s="69">
        <v>283</v>
      </c>
      <c r="J356" s="68">
        <v>17</v>
      </c>
      <c r="K356" s="63" t="s">
        <v>323</v>
      </c>
      <c r="L356" s="69">
        <v>11</v>
      </c>
    </row>
    <row r="357" spans="1:12">
      <c r="A357" s="68">
        <v>3</v>
      </c>
      <c r="B357" s="63" t="s">
        <v>358</v>
      </c>
      <c r="C357" s="68">
        <v>14</v>
      </c>
      <c r="D357" s="68">
        <v>8</v>
      </c>
      <c r="E357" s="68">
        <v>0</v>
      </c>
      <c r="F357" s="68">
        <v>6</v>
      </c>
      <c r="G357" s="68">
        <v>339</v>
      </c>
      <c r="H357" s="63" t="s">
        <v>323</v>
      </c>
      <c r="I357" s="69">
        <v>316</v>
      </c>
      <c r="J357" s="68">
        <v>16</v>
      </c>
      <c r="K357" s="63" t="s">
        <v>323</v>
      </c>
      <c r="L357" s="69">
        <v>12</v>
      </c>
    </row>
    <row r="358" spans="1:12">
      <c r="A358" s="68">
        <v>4</v>
      </c>
      <c r="B358" s="63" t="s">
        <v>467</v>
      </c>
      <c r="C358" s="68">
        <v>14</v>
      </c>
      <c r="D358" s="68">
        <v>8</v>
      </c>
      <c r="E358" s="68">
        <v>0</v>
      </c>
      <c r="F358" s="68">
        <v>6</v>
      </c>
      <c r="G358" s="68">
        <v>265</v>
      </c>
      <c r="H358" s="63" t="s">
        <v>323</v>
      </c>
      <c r="I358" s="69">
        <v>255</v>
      </c>
      <c r="J358" s="68">
        <v>16</v>
      </c>
      <c r="K358" s="63" t="s">
        <v>323</v>
      </c>
      <c r="L358" s="69">
        <v>12</v>
      </c>
    </row>
    <row r="359" spans="1:12">
      <c r="A359" s="68">
        <v>5</v>
      </c>
      <c r="B359" s="63" t="s">
        <v>1179</v>
      </c>
      <c r="C359" s="68">
        <v>14</v>
      </c>
      <c r="D359" s="68">
        <v>5</v>
      </c>
      <c r="E359" s="68">
        <v>3</v>
      </c>
      <c r="F359" s="68">
        <v>6</v>
      </c>
      <c r="G359" s="68">
        <v>253</v>
      </c>
      <c r="H359" s="63" t="s">
        <v>323</v>
      </c>
      <c r="I359" s="69">
        <v>263</v>
      </c>
      <c r="J359" s="68">
        <v>13</v>
      </c>
      <c r="K359" s="63" t="s">
        <v>323</v>
      </c>
      <c r="L359" s="69">
        <v>15</v>
      </c>
    </row>
    <row r="360" spans="1:12">
      <c r="A360" s="68">
        <v>6</v>
      </c>
      <c r="B360" s="63" t="s">
        <v>1267</v>
      </c>
      <c r="C360" s="68">
        <v>14</v>
      </c>
      <c r="D360" s="68">
        <v>6</v>
      </c>
      <c r="E360" s="68">
        <v>1</v>
      </c>
      <c r="F360" s="68">
        <v>7</v>
      </c>
      <c r="G360" s="68">
        <v>308</v>
      </c>
      <c r="H360" s="63" t="s">
        <v>323</v>
      </c>
      <c r="I360" s="69">
        <v>302</v>
      </c>
      <c r="J360" s="68">
        <v>13</v>
      </c>
      <c r="K360" s="63" t="s">
        <v>323</v>
      </c>
      <c r="L360" s="69">
        <v>15</v>
      </c>
    </row>
    <row r="361" spans="1:12">
      <c r="A361" s="63">
        <v>7</v>
      </c>
      <c r="B361" s="63" t="s">
        <v>1210</v>
      </c>
      <c r="C361" s="63">
        <v>14</v>
      </c>
      <c r="D361" s="63">
        <v>5</v>
      </c>
      <c r="E361" s="63">
        <v>0</v>
      </c>
      <c r="F361" s="63">
        <v>9</v>
      </c>
      <c r="G361" s="63">
        <v>320</v>
      </c>
      <c r="H361" s="63" t="s">
        <v>323</v>
      </c>
      <c r="I361" s="63">
        <v>347</v>
      </c>
      <c r="J361" s="63">
        <v>10</v>
      </c>
      <c r="K361" s="63" t="s">
        <v>323</v>
      </c>
      <c r="L361" s="63">
        <v>18</v>
      </c>
    </row>
    <row r="362" spans="1:12">
      <c r="A362" s="65">
        <v>8</v>
      </c>
      <c r="B362" s="63" t="s">
        <v>1176</v>
      </c>
      <c r="C362" s="63">
        <v>14</v>
      </c>
      <c r="D362" s="63">
        <v>1</v>
      </c>
      <c r="E362" s="63">
        <v>2</v>
      </c>
      <c r="F362" s="63">
        <v>11</v>
      </c>
      <c r="G362" s="63">
        <v>223</v>
      </c>
      <c r="H362" s="63" t="s">
        <v>323</v>
      </c>
      <c r="I362" s="63">
        <v>330</v>
      </c>
      <c r="J362" s="63">
        <v>4</v>
      </c>
      <c r="K362" s="63" t="s">
        <v>323</v>
      </c>
      <c r="L362" s="63">
        <v>24</v>
      </c>
    </row>
    <row r="363" spans="1:12">
      <c r="C363" s="66"/>
      <c r="D363" s="66"/>
      <c r="E363" s="66"/>
      <c r="F363" s="66"/>
      <c r="H363" s="67"/>
      <c r="K363" s="67"/>
    </row>
    <row r="364" spans="1:12">
      <c r="A364" s="68" t="s">
        <v>644</v>
      </c>
      <c r="C364" s="68"/>
      <c r="D364" s="68"/>
      <c r="E364" s="68"/>
      <c r="F364" s="68"/>
      <c r="G364" s="68"/>
      <c r="I364" s="69"/>
      <c r="J364" s="68"/>
      <c r="L364" s="69"/>
    </row>
    <row r="365" spans="1:12">
      <c r="A365" s="68"/>
      <c r="C365" s="68" t="s">
        <v>316</v>
      </c>
      <c r="D365" s="68" t="s">
        <v>317</v>
      </c>
      <c r="E365" s="68" t="s">
        <v>318</v>
      </c>
      <c r="F365" s="68" t="s">
        <v>319</v>
      </c>
      <c r="G365" s="68"/>
      <c r="H365" s="63" t="s">
        <v>320</v>
      </c>
      <c r="I365" s="69"/>
      <c r="J365" s="68"/>
      <c r="K365" s="63" t="s">
        <v>321</v>
      </c>
      <c r="L365" s="69"/>
    </row>
    <row r="366" spans="1:12">
      <c r="A366" s="68">
        <v>1</v>
      </c>
      <c r="B366" s="63" t="s">
        <v>1177</v>
      </c>
      <c r="C366" s="68">
        <v>10</v>
      </c>
      <c r="D366" s="68">
        <v>10</v>
      </c>
      <c r="E366" s="68">
        <v>0</v>
      </c>
      <c r="F366" s="68">
        <v>0</v>
      </c>
      <c r="G366" s="68">
        <v>355</v>
      </c>
      <c r="H366" s="63" t="s">
        <v>323</v>
      </c>
      <c r="I366" s="69">
        <v>215</v>
      </c>
      <c r="J366" s="68">
        <v>20</v>
      </c>
      <c r="K366" s="63" t="s">
        <v>323</v>
      </c>
      <c r="L366" s="69">
        <v>0</v>
      </c>
    </row>
    <row r="367" spans="1:12">
      <c r="A367" s="68">
        <v>2</v>
      </c>
      <c r="B367" s="63" t="s">
        <v>1231</v>
      </c>
      <c r="C367" s="68">
        <v>10</v>
      </c>
      <c r="D367" s="68">
        <v>7</v>
      </c>
      <c r="E367" s="68">
        <v>0</v>
      </c>
      <c r="F367" s="68">
        <v>3</v>
      </c>
      <c r="G367" s="68">
        <v>285</v>
      </c>
      <c r="H367" s="63" t="s">
        <v>323</v>
      </c>
      <c r="I367" s="69">
        <v>254</v>
      </c>
      <c r="J367" s="68">
        <v>14</v>
      </c>
      <c r="K367" s="63" t="s">
        <v>323</v>
      </c>
      <c r="L367" s="69">
        <v>6</v>
      </c>
    </row>
    <row r="368" spans="1:12">
      <c r="A368" s="68">
        <v>3</v>
      </c>
      <c r="B368" s="63" t="s">
        <v>1196</v>
      </c>
      <c r="C368" s="68">
        <v>10</v>
      </c>
      <c r="D368" s="68">
        <v>4</v>
      </c>
      <c r="E368" s="68">
        <v>1</v>
      </c>
      <c r="F368" s="68">
        <v>5</v>
      </c>
      <c r="G368" s="68">
        <v>304</v>
      </c>
      <c r="H368" s="63" t="s">
        <v>323</v>
      </c>
      <c r="I368" s="69">
        <v>296</v>
      </c>
      <c r="J368" s="68">
        <v>9</v>
      </c>
      <c r="K368" s="63" t="s">
        <v>323</v>
      </c>
      <c r="L368" s="69">
        <v>11</v>
      </c>
    </row>
    <row r="369" spans="1:12">
      <c r="A369" s="68">
        <v>4</v>
      </c>
      <c r="B369" s="63" t="s">
        <v>1199</v>
      </c>
      <c r="C369" s="68">
        <v>10</v>
      </c>
      <c r="D369" s="68">
        <v>3</v>
      </c>
      <c r="E369" s="68">
        <v>3</v>
      </c>
      <c r="F369" s="68">
        <v>4</v>
      </c>
      <c r="G369" s="68">
        <v>243</v>
      </c>
      <c r="H369" s="63" t="s">
        <v>323</v>
      </c>
      <c r="I369" s="69">
        <v>211</v>
      </c>
      <c r="J369" s="68">
        <v>9</v>
      </c>
      <c r="K369" s="63" t="s">
        <v>323</v>
      </c>
      <c r="L369" s="69">
        <v>11</v>
      </c>
    </row>
    <row r="370" spans="1:12">
      <c r="A370" s="63">
        <v>5</v>
      </c>
      <c r="B370" s="63" t="s">
        <v>484</v>
      </c>
      <c r="C370" s="63">
        <v>10</v>
      </c>
      <c r="D370" s="63">
        <v>3</v>
      </c>
      <c r="E370" s="63">
        <v>1</v>
      </c>
      <c r="F370" s="63">
        <v>6</v>
      </c>
      <c r="G370" s="63">
        <v>216</v>
      </c>
      <c r="H370" s="63" t="s">
        <v>323</v>
      </c>
      <c r="I370" s="63">
        <v>306</v>
      </c>
      <c r="J370" s="63">
        <v>7</v>
      </c>
      <c r="K370" s="63" t="s">
        <v>323</v>
      </c>
      <c r="L370" s="63">
        <v>13</v>
      </c>
    </row>
    <row r="371" spans="1:12">
      <c r="A371" s="65">
        <v>6</v>
      </c>
      <c r="B371" s="63" t="s">
        <v>1230</v>
      </c>
      <c r="C371" s="63">
        <v>10</v>
      </c>
      <c r="D371" s="63">
        <v>0</v>
      </c>
      <c r="E371" s="63">
        <v>1</v>
      </c>
      <c r="F371" s="63">
        <v>9</v>
      </c>
      <c r="G371" s="63">
        <v>208</v>
      </c>
      <c r="H371" s="63" t="s">
        <v>323</v>
      </c>
      <c r="I371" s="63">
        <v>329</v>
      </c>
      <c r="J371" s="63">
        <v>1</v>
      </c>
      <c r="K371" s="63" t="s">
        <v>323</v>
      </c>
      <c r="L371" s="63">
        <v>19</v>
      </c>
    </row>
    <row r="372" spans="1:12">
      <c r="C372" s="66"/>
      <c r="D372" s="66"/>
      <c r="E372" s="66"/>
      <c r="F372" s="66"/>
      <c r="H372" s="67"/>
      <c r="K372" s="67"/>
    </row>
    <row r="373" spans="1:12">
      <c r="A373" s="68" t="s">
        <v>1701</v>
      </c>
      <c r="C373" s="68"/>
      <c r="D373" s="68"/>
      <c r="E373" s="68"/>
      <c r="F373" s="68"/>
      <c r="G373" s="68"/>
      <c r="I373" s="69"/>
      <c r="J373" s="68"/>
      <c r="L373" s="69"/>
    </row>
    <row r="374" spans="1:12">
      <c r="A374" s="68"/>
      <c r="C374" s="68" t="s">
        <v>316</v>
      </c>
      <c r="D374" s="68" t="s">
        <v>317</v>
      </c>
      <c r="E374" s="68" t="s">
        <v>318</v>
      </c>
      <c r="F374" s="68" t="s">
        <v>319</v>
      </c>
      <c r="G374" s="68"/>
      <c r="H374" s="63" t="s">
        <v>320</v>
      </c>
      <c r="I374" s="69"/>
      <c r="J374" s="68"/>
      <c r="K374" s="63" t="s">
        <v>321</v>
      </c>
      <c r="L374" s="69"/>
    </row>
    <row r="375" spans="1:12">
      <c r="A375" s="68">
        <v>1</v>
      </c>
      <c r="B375" s="63" t="s">
        <v>1190</v>
      </c>
      <c r="C375" s="68">
        <v>10</v>
      </c>
      <c r="D375" s="68">
        <v>7</v>
      </c>
      <c r="E375" s="68">
        <v>0</v>
      </c>
      <c r="F375" s="68">
        <v>3</v>
      </c>
      <c r="G375" s="68">
        <v>191</v>
      </c>
      <c r="H375" s="63" t="s">
        <v>323</v>
      </c>
      <c r="I375" s="69">
        <v>153</v>
      </c>
      <c r="J375" s="68">
        <v>14</v>
      </c>
      <c r="K375" s="63" t="s">
        <v>323</v>
      </c>
      <c r="L375" s="69">
        <v>6</v>
      </c>
    </row>
    <row r="376" spans="1:12">
      <c r="A376" s="68">
        <v>2</v>
      </c>
      <c r="B376" s="63" t="s">
        <v>398</v>
      </c>
      <c r="C376" s="68">
        <v>10</v>
      </c>
      <c r="D376" s="68">
        <v>6</v>
      </c>
      <c r="E376" s="68">
        <v>1</v>
      </c>
      <c r="F376" s="68">
        <v>3</v>
      </c>
      <c r="G376" s="68">
        <v>120</v>
      </c>
      <c r="H376" s="63" t="s">
        <v>323</v>
      </c>
      <c r="I376" s="69">
        <v>112</v>
      </c>
      <c r="J376" s="68">
        <v>13</v>
      </c>
      <c r="K376" s="63" t="s">
        <v>323</v>
      </c>
      <c r="L376" s="69">
        <v>7</v>
      </c>
    </row>
    <row r="377" spans="1:12">
      <c r="A377" s="68">
        <v>3</v>
      </c>
      <c r="B377" s="63" t="s">
        <v>1241</v>
      </c>
      <c r="C377" s="68">
        <v>10</v>
      </c>
      <c r="D377" s="68">
        <v>5</v>
      </c>
      <c r="E377" s="68">
        <v>1</v>
      </c>
      <c r="F377" s="68">
        <v>4</v>
      </c>
      <c r="G377" s="68">
        <v>124</v>
      </c>
      <c r="H377" s="63" t="s">
        <v>323</v>
      </c>
      <c r="I377" s="69">
        <v>115</v>
      </c>
      <c r="J377" s="68">
        <v>11</v>
      </c>
      <c r="K377" s="63" t="s">
        <v>323</v>
      </c>
      <c r="L377" s="69">
        <v>9</v>
      </c>
    </row>
    <row r="378" spans="1:12">
      <c r="A378" s="68">
        <v>4</v>
      </c>
      <c r="B378" s="63" t="s">
        <v>400</v>
      </c>
      <c r="C378" s="68">
        <v>10</v>
      </c>
      <c r="D378" s="68">
        <v>3</v>
      </c>
      <c r="E378" s="68">
        <v>3</v>
      </c>
      <c r="F378" s="68">
        <v>4</v>
      </c>
      <c r="G378" s="68">
        <v>181</v>
      </c>
      <c r="H378" s="63" t="s">
        <v>323</v>
      </c>
      <c r="I378" s="69">
        <v>204</v>
      </c>
      <c r="J378" s="68">
        <v>9</v>
      </c>
      <c r="K378" s="63" t="s">
        <v>323</v>
      </c>
      <c r="L378" s="69">
        <v>11</v>
      </c>
    </row>
    <row r="379" spans="1:12">
      <c r="A379" s="63">
        <v>5</v>
      </c>
      <c r="B379" s="63" t="s">
        <v>492</v>
      </c>
      <c r="C379" s="63">
        <v>10</v>
      </c>
      <c r="D379" s="63">
        <v>3</v>
      </c>
      <c r="E379" s="63">
        <v>1</v>
      </c>
      <c r="F379" s="63">
        <v>6</v>
      </c>
      <c r="G379" s="63">
        <v>159</v>
      </c>
      <c r="H379" s="63" t="s">
        <v>323</v>
      </c>
      <c r="I379" s="63">
        <v>170</v>
      </c>
      <c r="J379" s="63">
        <v>7</v>
      </c>
      <c r="K379" s="63" t="s">
        <v>323</v>
      </c>
      <c r="L379" s="63">
        <v>13</v>
      </c>
    </row>
    <row r="380" spans="1:12">
      <c r="A380" s="65">
        <v>6</v>
      </c>
      <c r="B380" s="63" t="s">
        <v>1183</v>
      </c>
      <c r="C380" s="63">
        <v>10</v>
      </c>
      <c r="D380" s="63">
        <v>3</v>
      </c>
      <c r="E380" s="63">
        <v>0</v>
      </c>
      <c r="F380" s="63">
        <v>7</v>
      </c>
      <c r="G380" s="63">
        <v>168</v>
      </c>
      <c r="H380" s="63" t="s">
        <v>323</v>
      </c>
      <c r="I380" s="63">
        <v>189</v>
      </c>
      <c r="J380" s="63">
        <v>6</v>
      </c>
      <c r="K380" s="63" t="s">
        <v>323</v>
      </c>
      <c r="L380" s="63">
        <v>14</v>
      </c>
    </row>
    <row r="381" spans="1:12">
      <c r="C381" s="66"/>
      <c r="D381" s="66"/>
      <c r="E381" s="66"/>
      <c r="F381" s="66"/>
      <c r="H381" s="67"/>
      <c r="K381" s="67"/>
    </row>
    <row r="382" spans="1:12">
      <c r="A382" s="68" t="s">
        <v>646</v>
      </c>
      <c r="C382" s="68"/>
      <c r="D382" s="68"/>
      <c r="E382" s="68"/>
      <c r="F382" s="68"/>
      <c r="G382" s="68"/>
      <c r="I382" s="69"/>
      <c r="J382" s="68"/>
      <c r="L382" s="69"/>
    </row>
    <row r="383" spans="1:12">
      <c r="A383" s="68"/>
      <c r="C383" s="68" t="s">
        <v>316</v>
      </c>
      <c r="D383" s="68" t="s">
        <v>317</v>
      </c>
      <c r="E383" s="68" t="s">
        <v>318</v>
      </c>
      <c r="F383" s="68" t="s">
        <v>319</v>
      </c>
      <c r="G383" s="68"/>
      <c r="H383" s="63" t="s">
        <v>320</v>
      </c>
      <c r="I383" s="69"/>
      <c r="J383" s="68"/>
      <c r="K383" s="63" t="s">
        <v>321</v>
      </c>
      <c r="L383" s="69"/>
    </row>
    <row r="384" spans="1:12">
      <c r="A384" s="68">
        <v>1</v>
      </c>
      <c r="B384" s="63" t="s">
        <v>467</v>
      </c>
      <c r="C384" s="68">
        <v>10</v>
      </c>
      <c r="D384" s="68">
        <v>9</v>
      </c>
      <c r="E384" s="68">
        <v>0</v>
      </c>
      <c r="F384" s="68">
        <v>1</v>
      </c>
      <c r="G384" s="68">
        <v>221</v>
      </c>
      <c r="H384" s="63" t="s">
        <v>323</v>
      </c>
      <c r="I384" s="69">
        <v>126</v>
      </c>
      <c r="J384" s="68">
        <v>18</v>
      </c>
      <c r="K384" s="63" t="s">
        <v>323</v>
      </c>
      <c r="L384" s="69">
        <v>2</v>
      </c>
    </row>
    <row r="385" spans="1:12">
      <c r="A385" s="68">
        <v>2</v>
      </c>
      <c r="B385" s="63" t="s">
        <v>500</v>
      </c>
      <c r="C385" s="68">
        <v>10</v>
      </c>
      <c r="D385" s="68">
        <v>8</v>
      </c>
      <c r="E385" s="68">
        <v>1</v>
      </c>
      <c r="F385" s="68">
        <v>1</v>
      </c>
      <c r="G385" s="68">
        <v>289</v>
      </c>
      <c r="H385" s="63" t="s">
        <v>323</v>
      </c>
      <c r="I385" s="69">
        <v>199</v>
      </c>
      <c r="J385" s="68">
        <v>17</v>
      </c>
      <c r="K385" s="63" t="s">
        <v>323</v>
      </c>
      <c r="L385" s="69">
        <v>3</v>
      </c>
    </row>
    <row r="386" spans="1:12">
      <c r="A386" s="68">
        <v>3</v>
      </c>
      <c r="B386" s="63" t="s">
        <v>497</v>
      </c>
      <c r="C386" s="68">
        <v>10</v>
      </c>
      <c r="D386" s="68">
        <v>6</v>
      </c>
      <c r="E386" s="68">
        <v>0</v>
      </c>
      <c r="F386" s="68">
        <v>4</v>
      </c>
      <c r="G386" s="68">
        <v>218</v>
      </c>
      <c r="H386" s="63" t="s">
        <v>323</v>
      </c>
      <c r="I386" s="69">
        <v>233</v>
      </c>
      <c r="J386" s="68">
        <v>12</v>
      </c>
      <c r="K386" s="63" t="s">
        <v>323</v>
      </c>
      <c r="L386" s="69">
        <v>8</v>
      </c>
    </row>
    <row r="387" spans="1:12">
      <c r="A387" s="68">
        <v>4</v>
      </c>
      <c r="B387" s="63" t="s">
        <v>1181</v>
      </c>
      <c r="C387" s="68">
        <v>10</v>
      </c>
      <c r="D387" s="68">
        <v>3</v>
      </c>
      <c r="E387" s="68">
        <v>1</v>
      </c>
      <c r="F387" s="68">
        <v>6</v>
      </c>
      <c r="G387" s="68">
        <v>250</v>
      </c>
      <c r="H387" s="63" t="s">
        <v>323</v>
      </c>
      <c r="I387" s="69">
        <v>243</v>
      </c>
      <c r="J387" s="68">
        <v>7</v>
      </c>
      <c r="K387" s="63" t="s">
        <v>323</v>
      </c>
      <c r="L387" s="69">
        <v>13</v>
      </c>
    </row>
    <row r="388" spans="1:12">
      <c r="A388" s="63">
        <v>5</v>
      </c>
      <c r="B388" s="63" t="s">
        <v>484</v>
      </c>
      <c r="C388" s="63">
        <v>10</v>
      </c>
      <c r="D388" s="63">
        <v>2</v>
      </c>
      <c r="E388" s="63">
        <v>0</v>
      </c>
      <c r="F388" s="63">
        <v>8</v>
      </c>
      <c r="G388" s="63">
        <v>196</v>
      </c>
      <c r="H388" s="63" t="s">
        <v>323</v>
      </c>
      <c r="I388" s="63">
        <v>246</v>
      </c>
      <c r="J388" s="63">
        <v>4</v>
      </c>
      <c r="K388" s="63" t="s">
        <v>323</v>
      </c>
      <c r="L388" s="63">
        <v>16</v>
      </c>
    </row>
    <row r="389" spans="1:12">
      <c r="A389" s="65">
        <v>6</v>
      </c>
      <c r="B389" s="63" t="s">
        <v>468</v>
      </c>
      <c r="C389" s="63">
        <v>10</v>
      </c>
      <c r="D389" s="63">
        <v>1</v>
      </c>
      <c r="E389" s="63">
        <v>0</v>
      </c>
      <c r="F389" s="63">
        <v>9</v>
      </c>
      <c r="G389" s="63">
        <v>140</v>
      </c>
      <c r="H389" s="63" t="s">
        <v>323</v>
      </c>
      <c r="I389" s="63">
        <v>267</v>
      </c>
      <c r="J389" s="63">
        <v>2</v>
      </c>
      <c r="K389" s="63" t="s">
        <v>323</v>
      </c>
      <c r="L389" s="63">
        <v>18</v>
      </c>
    </row>
    <row r="390" spans="1:12">
      <c r="C390" s="66"/>
      <c r="D390" s="66"/>
      <c r="E390" s="66"/>
      <c r="F390" s="66"/>
      <c r="H390" s="67"/>
      <c r="K390" s="67"/>
    </row>
    <row r="391" spans="1:12">
      <c r="A391" s="68" t="s">
        <v>647</v>
      </c>
      <c r="C391" s="68"/>
      <c r="D391" s="68"/>
      <c r="E391" s="68"/>
      <c r="F391" s="68"/>
      <c r="G391" s="68"/>
      <c r="I391" s="69"/>
      <c r="J391" s="68"/>
      <c r="L391" s="69"/>
    </row>
    <row r="392" spans="1:12">
      <c r="A392" s="68"/>
      <c r="C392" s="68" t="s">
        <v>316</v>
      </c>
      <c r="D392" s="68" t="s">
        <v>317</v>
      </c>
      <c r="E392" s="68" t="s">
        <v>318</v>
      </c>
      <c r="F392" s="68" t="s">
        <v>319</v>
      </c>
      <c r="G392" s="68"/>
      <c r="H392" s="63" t="s">
        <v>320</v>
      </c>
      <c r="I392" s="69"/>
      <c r="J392" s="68"/>
      <c r="K392" s="63" t="s">
        <v>321</v>
      </c>
      <c r="L392" s="69"/>
    </row>
    <row r="393" spans="1:12">
      <c r="A393" s="68">
        <v>1</v>
      </c>
      <c r="B393" s="63" t="s">
        <v>453</v>
      </c>
      <c r="C393" s="68">
        <v>10</v>
      </c>
      <c r="D393" s="68">
        <v>9</v>
      </c>
      <c r="E393" s="68">
        <v>0</v>
      </c>
      <c r="F393" s="68">
        <v>1</v>
      </c>
      <c r="G393" s="68">
        <v>254</v>
      </c>
      <c r="H393" s="63" t="s">
        <v>323</v>
      </c>
      <c r="I393" s="69">
        <v>190</v>
      </c>
      <c r="J393" s="68">
        <v>18</v>
      </c>
      <c r="K393" s="63" t="s">
        <v>323</v>
      </c>
      <c r="L393" s="69">
        <v>2</v>
      </c>
    </row>
    <row r="394" spans="1:12">
      <c r="A394" s="68">
        <v>2</v>
      </c>
      <c r="B394" s="63" t="s">
        <v>401</v>
      </c>
      <c r="C394" s="68">
        <v>10</v>
      </c>
      <c r="D394" s="68">
        <v>8</v>
      </c>
      <c r="E394" s="68">
        <v>0</v>
      </c>
      <c r="F394" s="68">
        <v>2</v>
      </c>
      <c r="G394" s="68">
        <v>243</v>
      </c>
      <c r="H394" s="63" t="s">
        <v>323</v>
      </c>
      <c r="I394" s="69">
        <v>160</v>
      </c>
      <c r="J394" s="68">
        <v>16</v>
      </c>
      <c r="K394" s="63" t="s">
        <v>323</v>
      </c>
      <c r="L394" s="69">
        <v>4</v>
      </c>
    </row>
    <row r="395" spans="1:12">
      <c r="A395" s="68">
        <v>3</v>
      </c>
      <c r="B395" s="63" t="s">
        <v>446</v>
      </c>
      <c r="C395" s="68">
        <v>10</v>
      </c>
      <c r="D395" s="68">
        <v>5</v>
      </c>
      <c r="E395" s="68">
        <v>0</v>
      </c>
      <c r="F395" s="68">
        <v>5</v>
      </c>
      <c r="G395" s="68">
        <v>215</v>
      </c>
      <c r="H395" s="63" t="s">
        <v>323</v>
      </c>
      <c r="I395" s="69">
        <v>229</v>
      </c>
      <c r="J395" s="68">
        <v>10</v>
      </c>
      <c r="K395" s="63" t="s">
        <v>323</v>
      </c>
      <c r="L395" s="69">
        <v>10</v>
      </c>
    </row>
    <row r="396" spans="1:12">
      <c r="A396" s="68">
        <v>4</v>
      </c>
      <c r="B396" s="63" t="s">
        <v>1241</v>
      </c>
      <c r="C396" s="68">
        <v>10</v>
      </c>
      <c r="D396" s="68">
        <v>5</v>
      </c>
      <c r="E396" s="68">
        <v>0</v>
      </c>
      <c r="F396" s="68">
        <v>5</v>
      </c>
      <c r="G396" s="68">
        <v>189</v>
      </c>
      <c r="H396" s="63" t="s">
        <v>323</v>
      </c>
      <c r="I396" s="69">
        <v>197</v>
      </c>
      <c r="J396" s="68">
        <v>10</v>
      </c>
      <c r="K396" s="63" t="s">
        <v>323</v>
      </c>
      <c r="L396" s="69">
        <v>10</v>
      </c>
    </row>
    <row r="397" spans="1:12">
      <c r="A397" s="63">
        <v>5</v>
      </c>
      <c r="B397" s="63" t="s">
        <v>410</v>
      </c>
      <c r="C397" s="63">
        <v>10</v>
      </c>
      <c r="D397" s="63">
        <v>3</v>
      </c>
      <c r="E397" s="63">
        <v>0</v>
      </c>
      <c r="F397" s="63">
        <v>7</v>
      </c>
      <c r="G397" s="63">
        <v>195</v>
      </c>
      <c r="H397" s="63" t="s">
        <v>323</v>
      </c>
      <c r="I397" s="63">
        <v>233</v>
      </c>
      <c r="J397" s="63">
        <v>6</v>
      </c>
      <c r="K397" s="63" t="s">
        <v>323</v>
      </c>
      <c r="L397" s="63">
        <v>14</v>
      </c>
    </row>
    <row r="398" spans="1:12">
      <c r="A398" s="65">
        <v>6</v>
      </c>
      <c r="B398" s="63" t="s">
        <v>326</v>
      </c>
      <c r="C398" s="63">
        <v>10</v>
      </c>
      <c r="D398" s="63">
        <v>0</v>
      </c>
      <c r="E398" s="63">
        <v>0</v>
      </c>
      <c r="F398" s="63">
        <v>10</v>
      </c>
      <c r="G398" s="63">
        <v>151</v>
      </c>
      <c r="H398" s="63" t="s">
        <v>323</v>
      </c>
      <c r="I398" s="63">
        <v>238</v>
      </c>
      <c r="J398" s="63">
        <v>0</v>
      </c>
      <c r="K398" s="63" t="s">
        <v>323</v>
      </c>
      <c r="L398" s="63">
        <v>20</v>
      </c>
    </row>
    <row r="399" spans="1:12">
      <c r="C399" s="66"/>
      <c r="D399" s="66"/>
      <c r="E399" s="66"/>
      <c r="F399" s="66"/>
      <c r="H399" s="67"/>
      <c r="K399" s="67"/>
    </row>
    <row r="400" spans="1:12">
      <c r="A400" s="68" t="s">
        <v>1729</v>
      </c>
      <c r="C400" s="68"/>
      <c r="D400" s="68"/>
      <c r="E400" s="68"/>
      <c r="F400" s="68"/>
      <c r="G400" s="68"/>
      <c r="I400" s="69"/>
      <c r="J400" s="68"/>
      <c r="L400" s="69"/>
    </row>
    <row r="401" spans="1:12">
      <c r="A401" s="68"/>
      <c r="C401" s="68" t="s">
        <v>316</v>
      </c>
      <c r="D401" s="68" t="s">
        <v>317</v>
      </c>
      <c r="E401" s="68" t="s">
        <v>318</v>
      </c>
      <c r="F401" s="68" t="s">
        <v>319</v>
      </c>
      <c r="G401" s="68"/>
      <c r="H401" s="63" t="s">
        <v>320</v>
      </c>
      <c r="I401" s="69"/>
      <c r="J401" s="68"/>
      <c r="K401" s="63" t="s">
        <v>321</v>
      </c>
      <c r="L401" s="69"/>
    </row>
    <row r="402" spans="1:12">
      <c r="A402" s="68"/>
      <c r="C402" s="68"/>
      <c r="D402" s="68"/>
      <c r="E402" s="68"/>
      <c r="F402" s="68"/>
      <c r="G402" s="68"/>
      <c r="I402" s="69"/>
      <c r="J402" s="68"/>
      <c r="L402" s="69"/>
    </row>
    <row r="403" spans="1:12">
      <c r="A403" s="68" t="s">
        <v>1090</v>
      </c>
      <c r="C403" s="68"/>
      <c r="D403" s="68"/>
      <c r="E403" s="68"/>
      <c r="F403" s="68"/>
      <c r="G403" s="68"/>
      <c r="I403" s="69"/>
      <c r="J403" s="68"/>
      <c r="L403" s="69"/>
    </row>
    <row r="404" spans="1:12">
      <c r="A404" s="68"/>
      <c r="C404" s="68" t="s">
        <v>316</v>
      </c>
      <c r="D404" s="68" t="s">
        <v>317</v>
      </c>
      <c r="E404" s="68" t="s">
        <v>318</v>
      </c>
      <c r="F404" s="68" t="s">
        <v>319</v>
      </c>
      <c r="G404" s="68"/>
      <c r="H404" s="63" t="s">
        <v>320</v>
      </c>
      <c r="I404" s="69"/>
      <c r="J404" s="68"/>
      <c r="K404" s="63" t="s">
        <v>321</v>
      </c>
      <c r="L404" s="69"/>
    </row>
    <row r="405" spans="1:12">
      <c r="A405" s="68">
        <v>1</v>
      </c>
      <c r="B405" s="63" t="s">
        <v>1231</v>
      </c>
      <c r="C405" s="68">
        <v>12</v>
      </c>
      <c r="D405" s="68">
        <v>12</v>
      </c>
      <c r="E405" s="68">
        <v>0</v>
      </c>
      <c r="F405" s="68">
        <v>0</v>
      </c>
      <c r="G405" s="68">
        <v>318</v>
      </c>
      <c r="H405" s="63" t="s">
        <v>323</v>
      </c>
      <c r="I405" s="69">
        <v>103</v>
      </c>
      <c r="J405" s="68">
        <v>24</v>
      </c>
      <c r="K405" s="63" t="s">
        <v>323</v>
      </c>
      <c r="L405" s="69">
        <v>0</v>
      </c>
    </row>
    <row r="406" spans="1:12">
      <c r="A406" s="68">
        <v>2</v>
      </c>
      <c r="B406" s="63" t="s">
        <v>1179</v>
      </c>
      <c r="C406" s="68">
        <v>12</v>
      </c>
      <c r="D406" s="68">
        <v>7</v>
      </c>
      <c r="E406" s="68">
        <v>1</v>
      </c>
      <c r="F406" s="68">
        <v>4</v>
      </c>
      <c r="G406" s="68">
        <v>184</v>
      </c>
      <c r="H406" s="63" t="s">
        <v>323</v>
      </c>
      <c r="I406" s="69">
        <v>168</v>
      </c>
      <c r="J406" s="68">
        <v>15</v>
      </c>
      <c r="K406" s="63" t="s">
        <v>323</v>
      </c>
      <c r="L406" s="69">
        <v>9</v>
      </c>
    </row>
    <row r="407" spans="1:12">
      <c r="A407" s="63">
        <v>3</v>
      </c>
      <c r="B407" s="63" t="s">
        <v>1202</v>
      </c>
      <c r="C407" s="63">
        <v>12</v>
      </c>
      <c r="D407" s="63">
        <v>7</v>
      </c>
      <c r="E407" s="63">
        <v>0</v>
      </c>
      <c r="F407" s="63">
        <v>5</v>
      </c>
      <c r="G407" s="63">
        <v>214</v>
      </c>
      <c r="H407" s="63" t="s">
        <v>323</v>
      </c>
      <c r="I407" s="63">
        <v>211</v>
      </c>
      <c r="J407" s="63">
        <v>14</v>
      </c>
      <c r="K407" s="63" t="s">
        <v>323</v>
      </c>
      <c r="L407" s="63">
        <v>10</v>
      </c>
    </row>
    <row r="408" spans="1:12">
      <c r="A408" s="65">
        <v>4</v>
      </c>
      <c r="B408" s="63" t="s">
        <v>1196</v>
      </c>
      <c r="C408" s="63">
        <v>12</v>
      </c>
      <c r="D408" s="63">
        <v>5</v>
      </c>
      <c r="E408" s="63">
        <v>2</v>
      </c>
      <c r="F408" s="63">
        <v>5</v>
      </c>
      <c r="G408" s="63">
        <v>199</v>
      </c>
      <c r="H408" s="63" t="s">
        <v>323</v>
      </c>
      <c r="I408" s="63">
        <v>175</v>
      </c>
      <c r="J408" s="63">
        <v>12</v>
      </c>
      <c r="K408" s="63" t="s">
        <v>323</v>
      </c>
      <c r="L408" s="63">
        <v>12</v>
      </c>
    </row>
    <row r="409" spans="1:12">
      <c r="A409" s="63">
        <v>5</v>
      </c>
      <c r="B409" s="63" t="s">
        <v>1199</v>
      </c>
      <c r="C409" s="66">
        <v>12</v>
      </c>
      <c r="D409" s="66">
        <v>4</v>
      </c>
      <c r="E409" s="66">
        <v>2</v>
      </c>
      <c r="F409" s="66">
        <v>6</v>
      </c>
      <c r="G409" s="63">
        <v>155</v>
      </c>
      <c r="H409" s="67" t="s">
        <v>323</v>
      </c>
      <c r="I409" s="63">
        <v>233</v>
      </c>
      <c r="J409" s="63">
        <v>10</v>
      </c>
      <c r="K409" s="67" t="s">
        <v>323</v>
      </c>
      <c r="L409" s="63">
        <v>14</v>
      </c>
    </row>
    <row r="410" spans="1:12">
      <c r="A410" s="68">
        <v>6</v>
      </c>
      <c r="B410" s="63" t="s">
        <v>1201</v>
      </c>
      <c r="C410" s="68">
        <v>12</v>
      </c>
      <c r="D410" s="68">
        <v>4</v>
      </c>
      <c r="E410" s="68">
        <v>1</v>
      </c>
      <c r="F410" s="68">
        <v>7</v>
      </c>
      <c r="G410" s="68">
        <v>129</v>
      </c>
      <c r="H410" s="63" t="s">
        <v>323</v>
      </c>
      <c r="I410" s="69">
        <v>173</v>
      </c>
      <c r="J410" s="68">
        <v>9</v>
      </c>
      <c r="K410" s="63" t="s">
        <v>323</v>
      </c>
      <c r="L410" s="69">
        <v>15</v>
      </c>
    </row>
    <row r="411" spans="1:12">
      <c r="A411" s="68">
        <v>7</v>
      </c>
      <c r="B411" s="63" t="s">
        <v>1206</v>
      </c>
      <c r="C411" s="68">
        <v>12</v>
      </c>
      <c r="D411" s="68">
        <v>0</v>
      </c>
      <c r="E411" s="68">
        <v>0</v>
      </c>
      <c r="F411" s="68">
        <v>12</v>
      </c>
      <c r="G411" s="68">
        <v>77</v>
      </c>
      <c r="H411" s="63" t="s">
        <v>323</v>
      </c>
      <c r="I411" s="69">
        <v>213</v>
      </c>
      <c r="J411" s="68">
        <v>0</v>
      </c>
      <c r="K411" s="63" t="s">
        <v>323</v>
      </c>
      <c r="L411" s="69">
        <v>24</v>
      </c>
    </row>
    <row r="412" spans="1:12">
      <c r="A412" s="68"/>
      <c r="C412" s="68"/>
      <c r="D412" s="68"/>
      <c r="E412" s="68"/>
      <c r="F412" s="68"/>
      <c r="G412" s="68"/>
      <c r="I412" s="69"/>
      <c r="J412" s="68"/>
      <c r="L412" s="69"/>
    </row>
    <row r="413" spans="1:12">
      <c r="A413" s="68" t="s">
        <v>1091</v>
      </c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8"/>
      <c r="C414" s="68" t="s">
        <v>316</v>
      </c>
      <c r="D414" s="68" t="s">
        <v>317</v>
      </c>
      <c r="E414" s="68" t="s">
        <v>318</v>
      </c>
      <c r="F414" s="68" t="s">
        <v>319</v>
      </c>
      <c r="G414" s="68"/>
      <c r="H414" s="63" t="s">
        <v>320</v>
      </c>
      <c r="I414" s="69"/>
      <c r="J414" s="68"/>
      <c r="K414" s="63" t="s">
        <v>321</v>
      </c>
      <c r="L414" s="69"/>
    </row>
    <row r="415" spans="1:12">
      <c r="A415" s="68">
        <v>1</v>
      </c>
      <c r="B415" s="63" t="s">
        <v>1193</v>
      </c>
      <c r="C415" s="68">
        <v>14</v>
      </c>
      <c r="D415" s="68">
        <v>11</v>
      </c>
      <c r="E415" s="68">
        <v>0</v>
      </c>
      <c r="F415" s="68">
        <v>3</v>
      </c>
      <c r="G415" s="68">
        <v>265</v>
      </c>
      <c r="H415" s="63" t="s">
        <v>323</v>
      </c>
      <c r="I415" s="69">
        <v>165</v>
      </c>
      <c r="J415" s="68">
        <v>22</v>
      </c>
      <c r="K415" s="63" t="s">
        <v>323</v>
      </c>
      <c r="L415" s="69">
        <v>6</v>
      </c>
    </row>
    <row r="416" spans="1:12">
      <c r="A416" s="68">
        <v>2</v>
      </c>
      <c r="B416" s="63" t="s">
        <v>466</v>
      </c>
      <c r="C416" s="68">
        <v>14</v>
      </c>
      <c r="D416" s="68">
        <v>9</v>
      </c>
      <c r="E416" s="68">
        <v>1</v>
      </c>
      <c r="F416" s="68">
        <v>4</v>
      </c>
      <c r="G416" s="68">
        <v>233</v>
      </c>
      <c r="H416" s="63" t="s">
        <v>323</v>
      </c>
      <c r="I416" s="69">
        <v>210</v>
      </c>
      <c r="J416" s="68">
        <v>19</v>
      </c>
      <c r="K416" s="63" t="s">
        <v>323</v>
      </c>
      <c r="L416" s="69">
        <v>9</v>
      </c>
    </row>
    <row r="417" spans="1:12">
      <c r="A417" s="68">
        <v>3</v>
      </c>
      <c r="B417" s="63" t="s">
        <v>1177</v>
      </c>
      <c r="C417" s="68">
        <v>14</v>
      </c>
      <c r="D417" s="68">
        <v>9</v>
      </c>
      <c r="E417" s="68">
        <v>0</v>
      </c>
      <c r="F417" s="68">
        <v>5</v>
      </c>
      <c r="G417" s="68">
        <v>294</v>
      </c>
      <c r="H417" s="63" t="s">
        <v>323</v>
      </c>
      <c r="I417" s="69">
        <v>228</v>
      </c>
      <c r="J417" s="68">
        <v>18</v>
      </c>
      <c r="K417" s="63" t="s">
        <v>323</v>
      </c>
      <c r="L417" s="69">
        <v>10</v>
      </c>
    </row>
    <row r="418" spans="1:12">
      <c r="A418" s="63">
        <v>4</v>
      </c>
      <c r="B418" s="63" t="s">
        <v>405</v>
      </c>
      <c r="C418" s="63">
        <v>14</v>
      </c>
      <c r="D418" s="63">
        <v>7</v>
      </c>
      <c r="E418" s="63">
        <v>0</v>
      </c>
      <c r="F418" s="63">
        <v>7</v>
      </c>
      <c r="G418" s="63">
        <v>238</v>
      </c>
      <c r="H418" s="63" t="s">
        <v>323</v>
      </c>
      <c r="I418" s="63">
        <v>243</v>
      </c>
      <c r="J418" s="63">
        <v>14</v>
      </c>
      <c r="K418" s="63" t="s">
        <v>323</v>
      </c>
      <c r="L418" s="63">
        <v>14</v>
      </c>
    </row>
    <row r="419" spans="1:12">
      <c r="A419" s="65">
        <v>5</v>
      </c>
      <c r="B419" s="63" t="s">
        <v>1210</v>
      </c>
      <c r="C419" s="63">
        <v>14</v>
      </c>
      <c r="D419" s="63">
        <v>6</v>
      </c>
      <c r="E419" s="63">
        <v>2</v>
      </c>
      <c r="F419" s="63">
        <v>6</v>
      </c>
      <c r="G419" s="63">
        <v>229</v>
      </c>
      <c r="H419" s="63" t="s">
        <v>323</v>
      </c>
      <c r="I419" s="63">
        <v>232</v>
      </c>
      <c r="J419" s="63">
        <v>14</v>
      </c>
      <c r="K419" s="63" t="s">
        <v>323</v>
      </c>
      <c r="L419" s="63">
        <v>14</v>
      </c>
    </row>
    <row r="420" spans="1:12">
      <c r="A420" s="63">
        <v>6</v>
      </c>
      <c r="B420" s="63" t="s">
        <v>1267</v>
      </c>
      <c r="C420" s="66">
        <v>14</v>
      </c>
      <c r="D420" s="66">
        <v>4</v>
      </c>
      <c r="E420" s="66">
        <v>2</v>
      </c>
      <c r="F420" s="66">
        <v>8</v>
      </c>
      <c r="G420" s="63">
        <v>221</v>
      </c>
      <c r="H420" s="67" t="s">
        <v>323</v>
      </c>
      <c r="I420" s="63">
        <v>291</v>
      </c>
      <c r="J420" s="63">
        <v>10</v>
      </c>
      <c r="K420" s="67" t="s">
        <v>323</v>
      </c>
      <c r="L420" s="63">
        <v>18</v>
      </c>
    </row>
    <row r="421" spans="1:12">
      <c r="A421" s="63">
        <v>7</v>
      </c>
      <c r="B421" s="63" t="s">
        <v>1176</v>
      </c>
      <c r="C421" s="63">
        <v>14</v>
      </c>
      <c r="D421" s="63">
        <v>4</v>
      </c>
      <c r="E421" s="63">
        <v>0</v>
      </c>
      <c r="F421" s="63">
        <v>10</v>
      </c>
      <c r="G421" s="63">
        <v>205</v>
      </c>
      <c r="H421" s="63" t="s">
        <v>323</v>
      </c>
      <c r="I421" s="63">
        <v>282</v>
      </c>
      <c r="J421" s="63">
        <v>8</v>
      </c>
      <c r="K421" s="63" t="s">
        <v>323</v>
      </c>
      <c r="L421" s="63">
        <v>20</v>
      </c>
    </row>
    <row r="422" spans="1:12">
      <c r="A422" s="65">
        <v>8</v>
      </c>
      <c r="B422" s="63" t="s">
        <v>469</v>
      </c>
      <c r="C422" s="63">
        <v>14</v>
      </c>
      <c r="D422" s="63">
        <v>3</v>
      </c>
      <c r="E422" s="63">
        <v>1</v>
      </c>
      <c r="F422" s="63">
        <v>10</v>
      </c>
      <c r="G422" s="63">
        <v>236</v>
      </c>
      <c r="H422" s="63" t="s">
        <v>323</v>
      </c>
      <c r="I422" s="63">
        <v>270</v>
      </c>
      <c r="J422" s="63">
        <v>7</v>
      </c>
      <c r="K422" s="63" t="s">
        <v>323</v>
      </c>
      <c r="L422" s="63">
        <v>21</v>
      </c>
    </row>
    <row r="423" spans="1:12">
      <c r="C423" s="66"/>
      <c r="D423" s="66"/>
      <c r="E423" s="66"/>
      <c r="F423" s="66"/>
      <c r="H423" s="67"/>
      <c r="K423" s="67"/>
    </row>
    <row r="424" spans="1:12">
      <c r="A424" s="63" t="s">
        <v>1270</v>
      </c>
    </row>
    <row r="425" spans="1:12">
      <c r="A425" s="65"/>
      <c r="C425" s="63" t="s">
        <v>316</v>
      </c>
      <c r="D425" s="63" t="s">
        <v>317</v>
      </c>
      <c r="E425" s="63" t="s">
        <v>318</v>
      </c>
      <c r="F425" s="63" t="s">
        <v>319</v>
      </c>
      <c r="H425" s="63" t="s">
        <v>320</v>
      </c>
      <c r="K425" s="63" t="s">
        <v>321</v>
      </c>
    </row>
    <row r="426" spans="1:12">
      <c r="C426" s="66"/>
      <c r="D426" s="66"/>
      <c r="E426" s="66"/>
      <c r="F426" s="66"/>
      <c r="H426" s="67"/>
      <c r="K426" s="67"/>
    </row>
    <row r="427" spans="1:12">
      <c r="A427" s="63" t="s">
        <v>1271</v>
      </c>
    </row>
    <row r="428" spans="1:12">
      <c r="A428" s="65"/>
      <c r="C428" s="63" t="s">
        <v>316</v>
      </c>
      <c r="D428" s="63" t="s">
        <v>317</v>
      </c>
      <c r="E428" s="63" t="s">
        <v>318</v>
      </c>
      <c r="F428" s="63" t="s">
        <v>319</v>
      </c>
      <c r="H428" s="63" t="s">
        <v>320</v>
      </c>
      <c r="K428" s="63" t="s">
        <v>321</v>
      </c>
    </row>
    <row r="429" spans="1:12">
      <c r="C429" s="66"/>
      <c r="D429" s="66"/>
      <c r="E429" s="66"/>
      <c r="F429" s="66"/>
      <c r="H429" s="67"/>
      <c r="K429" s="67"/>
    </row>
    <row r="430" spans="1:12">
      <c r="A430" s="63" t="s">
        <v>1272</v>
      </c>
    </row>
    <row r="431" spans="1:12">
      <c r="A431" s="65"/>
      <c r="C431" s="63" t="s">
        <v>316</v>
      </c>
      <c r="D431" s="63" t="s">
        <v>317</v>
      </c>
      <c r="E431" s="63" t="s">
        <v>318</v>
      </c>
      <c r="F431" s="63" t="s">
        <v>319</v>
      </c>
      <c r="H431" s="63" t="s">
        <v>320</v>
      </c>
      <c r="K431" s="63" t="s">
        <v>321</v>
      </c>
    </row>
    <row r="432" spans="1:12">
      <c r="C432" s="66"/>
      <c r="D432" s="66"/>
      <c r="E432" s="66"/>
      <c r="F432" s="66"/>
      <c r="H432" s="67"/>
      <c r="K432" s="67"/>
    </row>
    <row r="433" spans="1:11">
      <c r="A433" s="63" t="s">
        <v>1273</v>
      </c>
    </row>
    <row r="434" spans="1:11">
      <c r="A434" s="65"/>
      <c r="C434" s="63" t="s">
        <v>316</v>
      </c>
      <c r="D434" s="63" t="s">
        <v>317</v>
      </c>
      <c r="E434" s="63" t="s">
        <v>318</v>
      </c>
      <c r="F434" s="63" t="s">
        <v>319</v>
      </c>
      <c r="H434" s="63" t="s">
        <v>320</v>
      </c>
      <c r="K434" s="63" t="s">
        <v>321</v>
      </c>
    </row>
    <row r="435" spans="1:11">
      <c r="C435" s="66"/>
      <c r="D435" s="66"/>
      <c r="E435" s="66"/>
      <c r="F435" s="66"/>
      <c r="H435" s="67"/>
      <c r="K435" s="67"/>
    </row>
    <row r="436" spans="1:11">
      <c r="A436" s="63" t="s">
        <v>1274</v>
      </c>
    </row>
    <row r="437" spans="1:11">
      <c r="A437" s="65"/>
      <c r="C437" s="63" t="s">
        <v>316</v>
      </c>
      <c r="D437" s="63" t="s">
        <v>317</v>
      </c>
      <c r="E437" s="63" t="s">
        <v>318</v>
      </c>
      <c r="F437" s="63" t="s">
        <v>319</v>
      </c>
      <c r="H437" s="63" t="s">
        <v>320</v>
      </c>
      <c r="K437" s="63" t="s">
        <v>321</v>
      </c>
    </row>
    <row r="438" spans="1:11">
      <c r="C438" s="66"/>
      <c r="D438" s="66"/>
      <c r="E438" s="66"/>
      <c r="F438" s="66"/>
      <c r="H438" s="67"/>
      <c r="K438" s="67"/>
    </row>
    <row r="439" spans="1:11">
      <c r="A439" s="63" t="s">
        <v>1275</v>
      </c>
    </row>
    <row r="440" spans="1:11">
      <c r="A440" s="65"/>
      <c r="C440" s="63" t="s">
        <v>316</v>
      </c>
      <c r="D440" s="63" t="s">
        <v>317</v>
      </c>
      <c r="E440" s="63" t="s">
        <v>318</v>
      </c>
      <c r="F440" s="63" t="s">
        <v>319</v>
      </c>
      <c r="H440" s="63" t="s">
        <v>320</v>
      </c>
      <c r="K440" s="63" t="s">
        <v>321</v>
      </c>
    </row>
    <row r="441" spans="1:11">
      <c r="C441" s="66"/>
      <c r="D441" s="66"/>
      <c r="E441" s="66"/>
      <c r="F441" s="66"/>
      <c r="H441" s="67"/>
      <c r="K441" s="67"/>
    </row>
    <row r="442" spans="1:11">
      <c r="A442" s="63" t="s">
        <v>1276</v>
      </c>
    </row>
    <row r="443" spans="1:11">
      <c r="A443" s="65"/>
      <c r="C443" s="63" t="s">
        <v>316</v>
      </c>
      <c r="D443" s="63" t="s">
        <v>317</v>
      </c>
      <c r="E443" s="63" t="s">
        <v>318</v>
      </c>
      <c r="F443" s="63" t="s">
        <v>319</v>
      </c>
      <c r="H443" s="63" t="s">
        <v>320</v>
      </c>
      <c r="K443" s="63" t="s">
        <v>321</v>
      </c>
    </row>
    <row r="444" spans="1:11">
      <c r="C444" s="66"/>
      <c r="D444" s="66"/>
      <c r="E444" s="66"/>
      <c r="F444" s="66"/>
      <c r="H444" s="67"/>
      <c r="K444" s="67"/>
    </row>
    <row r="445" spans="1:11">
      <c r="A445" s="63" t="s">
        <v>1277</v>
      </c>
    </row>
    <row r="446" spans="1:11">
      <c r="A446" s="65"/>
      <c r="C446" s="63" t="s">
        <v>316</v>
      </c>
      <c r="D446" s="63" t="s">
        <v>317</v>
      </c>
      <c r="E446" s="63" t="s">
        <v>318</v>
      </c>
      <c r="F446" s="63" t="s">
        <v>319</v>
      </c>
      <c r="H446" s="63" t="s">
        <v>320</v>
      </c>
      <c r="K446" s="63" t="s">
        <v>321</v>
      </c>
    </row>
    <row r="447" spans="1:11">
      <c r="C447" s="66"/>
      <c r="D447" s="66"/>
      <c r="E447" s="66"/>
      <c r="F447" s="66"/>
      <c r="H447" s="67"/>
      <c r="K447" s="67"/>
    </row>
    <row r="448" spans="1:11">
      <c r="A448" s="63" t="s">
        <v>1278</v>
      </c>
    </row>
    <row r="449" spans="1:12">
      <c r="A449" s="65"/>
      <c r="C449" s="63" t="s">
        <v>316</v>
      </c>
      <c r="D449" s="63" t="s">
        <v>317</v>
      </c>
      <c r="E449" s="63" t="s">
        <v>318</v>
      </c>
      <c r="F449" s="63" t="s">
        <v>319</v>
      </c>
      <c r="H449" s="63" t="s">
        <v>320</v>
      </c>
      <c r="K449" s="63" t="s">
        <v>321</v>
      </c>
    </row>
    <row r="450" spans="1:12">
      <c r="C450" s="66"/>
      <c r="D450" s="66"/>
      <c r="E450" s="66"/>
      <c r="F450" s="66"/>
      <c r="H450" s="67"/>
      <c r="K450" s="67"/>
    </row>
    <row r="451" spans="1:12">
      <c r="A451" s="63" t="s">
        <v>1279</v>
      </c>
    </row>
    <row r="452" spans="1:12">
      <c r="A452" s="65"/>
      <c r="C452" s="63" t="s">
        <v>316</v>
      </c>
      <c r="D452" s="63" t="s">
        <v>317</v>
      </c>
      <c r="E452" s="63" t="s">
        <v>318</v>
      </c>
      <c r="F452" s="63" t="s">
        <v>319</v>
      </c>
      <c r="H452" s="63" t="s">
        <v>320</v>
      </c>
      <c r="K452" s="63" t="s">
        <v>321</v>
      </c>
    </row>
    <row r="453" spans="1:12">
      <c r="C453" s="66"/>
      <c r="D453" s="66"/>
      <c r="E453" s="66"/>
      <c r="F453" s="66"/>
      <c r="H453" s="67"/>
      <c r="K453" s="67"/>
    </row>
    <row r="454" spans="1:12">
      <c r="A454" s="63" t="s">
        <v>1159</v>
      </c>
    </row>
    <row r="455" spans="1:12">
      <c r="A455" s="65"/>
      <c r="C455" s="63" t="s">
        <v>316</v>
      </c>
      <c r="D455" s="63" t="s">
        <v>317</v>
      </c>
      <c r="E455" s="63" t="s">
        <v>318</v>
      </c>
      <c r="F455" s="63" t="s">
        <v>319</v>
      </c>
      <c r="H455" s="63" t="s">
        <v>320</v>
      </c>
      <c r="K455" s="63" t="s">
        <v>321</v>
      </c>
    </row>
    <row r="456" spans="1:12">
      <c r="C456" s="66"/>
      <c r="D456" s="66"/>
      <c r="E456" s="66"/>
      <c r="F456" s="66"/>
      <c r="H456" s="67"/>
      <c r="K456" s="67"/>
    </row>
    <row r="457" spans="1:12">
      <c r="A457" s="63" t="s">
        <v>928</v>
      </c>
    </row>
    <row r="458" spans="1:12">
      <c r="A458" s="65"/>
      <c r="C458" s="63" t="s">
        <v>316</v>
      </c>
      <c r="D458" s="63" t="s">
        <v>317</v>
      </c>
      <c r="E458" s="63" t="s">
        <v>318</v>
      </c>
      <c r="F458" s="63" t="s">
        <v>319</v>
      </c>
      <c r="H458" s="63" t="s">
        <v>320</v>
      </c>
      <c r="K458" s="63" t="s">
        <v>321</v>
      </c>
    </row>
    <row r="459" spans="1:12">
      <c r="C459" s="66"/>
      <c r="D459" s="66"/>
      <c r="E459" s="66"/>
      <c r="F459" s="66"/>
      <c r="H459" s="67"/>
      <c r="K459" s="67"/>
    </row>
    <row r="460" spans="1:12">
      <c r="A460" s="68" t="s">
        <v>1280</v>
      </c>
      <c r="C460" s="68"/>
      <c r="D460" s="68"/>
      <c r="E460" s="68"/>
      <c r="F460" s="68"/>
      <c r="G460" s="68"/>
      <c r="I460" s="69"/>
      <c r="J460" s="68"/>
      <c r="L460" s="69"/>
    </row>
    <row r="461" spans="1:12">
      <c r="A461" s="68"/>
      <c r="C461" s="68" t="s">
        <v>316</v>
      </c>
      <c r="D461" s="68" t="s">
        <v>317</v>
      </c>
      <c r="E461" s="68" t="s">
        <v>318</v>
      </c>
      <c r="F461" s="68" t="s">
        <v>319</v>
      </c>
      <c r="G461" s="68"/>
      <c r="H461" s="63" t="s">
        <v>320</v>
      </c>
      <c r="I461" s="69"/>
      <c r="J461" s="68"/>
      <c r="K461" s="63" t="s">
        <v>321</v>
      </c>
      <c r="L461" s="69"/>
    </row>
    <row r="462" spans="1:12">
      <c r="A462" s="68"/>
      <c r="C462" s="68"/>
      <c r="D462" s="68"/>
      <c r="E462" s="68"/>
      <c r="F462" s="68"/>
      <c r="G462" s="68"/>
      <c r="I462" s="69"/>
      <c r="J462" s="68"/>
      <c r="L462" s="69"/>
    </row>
    <row r="463" spans="1:12">
      <c r="A463" s="68" t="s">
        <v>1242</v>
      </c>
      <c r="C463" s="68"/>
      <c r="D463" s="68"/>
      <c r="E463" s="68"/>
      <c r="F463" s="68"/>
      <c r="G463" s="68"/>
      <c r="I463" s="69"/>
      <c r="J463" s="68"/>
      <c r="L463" s="69"/>
    </row>
    <row r="464" spans="1:12">
      <c r="C464" s="63" t="s">
        <v>316</v>
      </c>
      <c r="D464" s="63" t="s">
        <v>317</v>
      </c>
      <c r="E464" s="63" t="s">
        <v>318</v>
      </c>
      <c r="F464" s="63" t="s">
        <v>319</v>
      </c>
      <c r="H464" s="63" t="s">
        <v>320</v>
      </c>
      <c r="K464" s="63" t="s">
        <v>321</v>
      </c>
    </row>
    <row r="465" spans="1:12">
      <c r="A465" s="65">
        <v>1</v>
      </c>
      <c r="B465" s="63" t="s">
        <v>1183</v>
      </c>
      <c r="C465" s="63">
        <v>10</v>
      </c>
      <c r="D465" s="63">
        <v>8</v>
      </c>
      <c r="E465" s="63">
        <v>0</v>
      </c>
      <c r="F465" s="63">
        <v>2</v>
      </c>
      <c r="G465" s="63">
        <v>331</v>
      </c>
      <c r="H465" s="63" t="s">
        <v>323</v>
      </c>
      <c r="I465" s="63">
        <v>246</v>
      </c>
      <c r="J465" s="63">
        <v>16</v>
      </c>
      <c r="K465" s="63" t="s">
        <v>323</v>
      </c>
      <c r="L465" s="63">
        <v>4</v>
      </c>
    </row>
    <row r="466" spans="1:12">
      <c r="A466" s="63">
        <v>2</v>
      </c>
      <c r="B466" s="63" t="s">
        <v>1222</v>
      </c>
      <c r="C466" s="66">
        <v>10</v>
      </c>
      <c r="D466" s="66">
        <v>7</v>
      </c>
      <c r="E466" s="66">
        <v>0</v>
      </c>
      <c r="F466" s="66">
        <v>3</v>
      </c>
      <c r="G466" s="63">
        <v>270</v>
      </c>
      <c r="H466" s="67" t="s">
        <v>323</v>
      </c>
      <c r="I466" s="63">
        <v>199</v>
      </c>
      <c r="J466" s="63">
        <v>14</v>
      </c>
      <c r="K466" s="67" t="s">
        <v>323</v>
      </c>
      <c r="L466" s="63">
        <v>6</v>
      </c>
    </row>
    <row r="467" spans="1:12">
      <c r="A467" s="68">
        <v>3</v>
      </c>
      <c r="B467" s="63" t="s">
        <v>1201</v>
      </c>
      <c r="C467" s="68">
        <v>10</v>
      </c>
      <c r="D467" s="68">
        <v>6</v>
      </c>
      <c r="E467" s="68">
        <v>0</v>
      </c>
      <c r="F467" s="68">
        <v>4</v>
      </c>
      <c r="G467" s="68">
        <v>267</v>
      </c>
      <c r="H467" s="63" t="s">
        <v>323</v>
      </c>
      <c r="I467" s="69">
        <v>247</v>
      </c>
      <c r="J467" s="68">
        <v>12</v>
      </c>
      <c r="K467" s="63" t="s">
        <v>323</v>
      </c>
      <c r="L467" s="69">
        <v>8</v>
      </c>
    </row>
    <row r="468" spans="1:12">
      <c r="A468" s="68">
        <v>4</v>
      </c>
      <c r="B468" s="63" t="s">
        <v>1202</v>
      </c>
      <c r="C468" s="68">
        <v>10</v>
      </c>
      <c r="D468" s="68">
        <v>5</v>
      </c>
      <c r="E468" s="68">
        <v>0</v>
      </c>
      <c r="F468" s="68">
        <v>5</v>
      </c>
      <c r="G468" s="68">
        <v>200</v>
      </c>
      <c r="H468" s="63" t="s">
        <v>323</v>
      </c>
      <c r="I468" s="69">
        <v>237</v>
      </c>
      <c r="J468" s="68">
        <v>10</v>
      </c>
      <c r="K468" s="63" t="s">
        <v>323</v>
      </c>
      <c r="L468" s="69">
        <v>10</v>
      </c>
    </row>
    <row r="469" spans="1:12">
      <c r="A469" s="68">
        <v>5</v>
      </c>
      <c r="B469" s="63" t="s">
        <v>1207</v>
      </c>
      <c r="C469" s="68">
        <v>10</v>
      </c>
      <c r="D469" s="68">
        <v>3</v>
      </c>
      <c r="E469" s="68">
        <v>0</v>
      </c>
      <c r="F469" s="68">
        <v>7</v>
      </c>
      <c r="G469" s="68">
        <v>236</v>
      </c>
      <c r="H469" s="63" t="s">
        <v>323</v>
      </c>
      <c r="I469" s="69">
        <v>288</v>
      </c>
      <c r="J469" s="68">
        <v>6</v>
      </c>
      <c r="K469" s="63" t="s">
        <v>323</v>
      </c>
      <c r="L469" s="69">
        <v>14</v>
      </c>
    </row>
    <row r="470" spans="1:12">
      <c r="A470" s="68">
        <v>6</v>
      </c>
      <c r="B470" s="63" t="s">
        <v>1186</v>
      </c>
      <c r="C470" s="68">
        <v>10</v>
      </c>
      <c r="D470" s="68">
        <v>1</v>
      </c>
      <c r="E470" s="68">
        <v>0</v>
      </c>
      <c r="F470" s="68">
        <v>9</v>
      </c>
      <c r="G470" s="68">
        <v>254</v>
      </c>
      <c r="H470" s="63" t="s">
        <v>323</v>
      </c>
      <c r="I470" s="69">
        <v>341</v>
      </c>
      <c r="J470" s="68">
        <v>2</v>
      </c>
      <c r="K470" s="63" t="s">
        <v>323</v>
      </c>
      <c r="L470" s="69">
        <v>18</v>
      </c>
    </row>
    <row r="472" spans="1:12">
      <c r="A472" s="65" t="s">
        <v>1243</v>
      </c>
    </row>
    <row r="473" spans="1:12">
      <c r="C473" s="66" t="s">
        <v>316</v>
      </c>
      <c r="D473" s="66" t="s">
        <v>317</v>
      </c>
      <c r="E473" s="66" t="s">
        <v>318</v>
      </c>
      <c r="F473" s="66" t="s">
        <v>319</v>
      </c>
      <c r="H473" s="67" t="s">
        <v>320</v>
      </c>
      <c r="K473" s="67" t="s">
        <v>321</v>
      </c>
    </row>
    <row r="474" spans="1:12">
      <c r="A474" s="68">
        <v>1</v>
      </c>
      <c r="B474" s="63" t="s">
        <v>1244</v>
      </c>
      <c r="C474" s="68">
        <v>10</v>
      </c>
      <c r="D474" s="68">
        <v>8</v>
      </c>
      <c r="E474" s="68">
        <v>1</v>
      </c>
      <c r="F474" s="68">
        <v>1</v>
      </c>
      <c r="G474" s="68">
        <v>275</v>
      </c>
      <c r="H474" s="63" t="s">
        <v>323</v>
      </c>
      <c r="I474" s="69">
        <v>202</v>
      </c>
      <c r="J474" s="68">
        <v>17</v>
      </c>
      <c r="K474" s="63" t="s">
        <v>323</v>
      </c>
      <c r="L474" s="69">
        <v>3</v>
      </c>
    </row>
    <row r="475" spans="1:12">
      <c r="A475" s="68">
        <v>2</v>
      </c>
      <c r="B475" s="63" t="s">
        <v>1245</v>
      </c>
      <c r="C475" s="68">
        <v>10</v>
      </c>
      <c r="D475" s="68">
        <v>7</v>
      </c>
      <c r="E475" s="68">
        <v>1</v>
      </c>
      <c r="F475" s="68">
        <v>2</v>
      </c>
      <c r="G475" s="68">
        <v>311</v>
      </c>
      <c r="H475" s="63" t="s">
        <v>323</v>
      </c>
      <c r="I475" s="69">
        <v>270</v>
      </c>
      <c r="J475" s="68">
        <v>15</v>
      </c>
      <c r="K475" s="63" t="s">
        <v>323</v>
      </c>
      <c r="L475" s="69">
        <v>5</v>
      </c>
    </row>
    <row r="476" spans="1:12">
      <c r="A476" s="68">
        <v>3</v>
      </c>
      <c r="B476" s="63" t="s">
        <v>1246</v>
      </c>
      <c r="C476" s="68">
        <v>10</v>
      </c>
      <c r="D476" s="68">
        <v>6</v>
      </c>
      <c r="E476" s="68">
        <v>0</v>
      </c>
      <c r="F476" s="68">
        <v>4</v>
      </c>
      <c r="G476" s="68">
        <v>247</v>
      </c>
      <c r="H476" s="63" t="s">
        <v>323</v>
      </c>
      <c r="I476" s="69">
        <v>196</v>
      </c>
      <c r="J476" s="68">
        <v>12</v>
      </c>
      <c r="K476" s="63" t="s">
        <v>323</v>
      </c>
      <c r="L476" s="69">
        <v>8</v>
      </c>
    </row>
    <row r="477" spans="1:12">
      <c r="A477" s="68">
        <v>4</v>
      </c>
      <c r="B477" s="63" t="s">
        <v>1229</v>
      </c>
      <c r="C477" s="68">
        <v>10</v>
      </c>
      <c r="D477" s="68">
        <v>4</v>
      </c>
      <c r="E477" s="68">
        <v>0</v>
      </c>
      <c r="F477" s="68">
        <v>6</v>
      </c>
      <c r="G477" s="68">
        <v>250</v>
      </c>
      <c r="H477" s="63" t="s">
        <v>323</v>
      </c>
      <c r="I477" s="69">
        <v>306</v>
      </c>
      <c r="J477" s="68">
        <v>8</v>
      </c>
      <c r="K477" s="63" t="s">
        <v>323</v>
      </c>
      <c r="L477" s="69">
        <v>12</v>
      </c>
    </row>
    <row r="478" spans="1:12">
      <c r="A478" s="63">
        <v>5</v>
      </c>
      <c r="B478" s="63" t="s">
        <v>1194</v>
      </c>
      <c r="C478" s="63">
        <v>10</v>
      </c>
      <c r="D478" s="63">
        <v>3</v>
      </c>
      <c r="E478" s="63">
        <v>0</v>
      </c>
      <c r="F478" s="63">
        <v>7</v>
      </c>
      <c r="G478" s="63">
        <v>238</v>
      </c>
      <c r="H478" s="63" t="s">
        <v>323</v>
      </c>
      <c r="I478" s="63">
        <v>282</v>
      </c>
      <c r="J478" s="63">
        <v>6</v>
      </c>
      <c r="K478" s="63" t="s">
        <v>323</v>
      </c>
      <c r="L478" s="63">
        <v>14</v>
      </c>
    </row>
    <row r="479" spans="1:12">
      <c r="A479" s="65">
        <v>6</v>
      </c>
      <c r="B479" s="63" t="s">
        <v>1176</v>
      </c>
      <c r="C479" s="63">
        <v>10</v>
      </c>
      <c r="D479" s="63">
        <v>1</v>
      </c>
      <c r="E479" s="63">
        <v>0</v>
      </c>
      <c r="F479" s="63">
        <v>9</v>
      </c>
      <c r="G479" s="63">
        <v>248</v>
      </c>
      <c r="H479" s="63" t="s">
        <v>323</v>
      </c>
      <c r="I479" s="63">
        <v>313</v>
      </c>
      <c r="J479" s="63">
        <v>2</v>
      </c>
      <c r="K479" s="63" t="s">
        <v>323</v>
      </c>
      <c r="L479" s="63">
        <v>18</v>
      </c>
    </row>
    <row r="480" spans="1:12">
      <c r="C480" s="66"/>
      <c r="D480" s="66"/>
      <c r="E480" s="66"/>
      <c r="F480" s="66"/>
      <c r="H480" s="67"/>
      <c r="K480" s="67"/>
    </row>
    <row r="481" spans="1:12">
      <c r="A481" s="68" t="s">
        <v>1252</v>
      </c>
      <c r="C481" s="68"/>
      <c r="D481" s="68"/>
      <c r="E481" s="68"/>
      <c r="F481" s="68"/>
      <c r="G481" s="68"/>
      <c r="I481" s="69"/>
      <c r="J481" s="68"/>
      <c r="L481" s="69"/>
    </row>
    <row r="482" spans="1:12">
      <c r="A482" s="68"/>
      <c r="C482" s="68" t="s">
        <v>316</v>
      </c>
      <c r="D482" s="68" t="s">
        <v>317</v>
      </c>
      <c r="E482" s="68" t="s">
        <v>318</v>
      </c>
      <c r="F482" s="68" t="s">
        <v>319</v>
      </c>
      <c r="G482" s="68"/>
      <c r="H482" s="63" t="s">
        <v>320</v>
      </c>
      <c r="I482" s="69"/>
      <c r="J482" s="68"/>
      <c r="K482" s="63" t="s">
        <v>321</v>
      </c>
      <c r="L482" s="69"/>
    </row>
    <row r="483" spans="1:12">
      <c r="A483" s="68">
        <v>1</v>
      </c>
      <c r="B483" s="63" t="s">
        <v>458</v>
      </c>
      <c r="C483" s="68">
        <v>10</v>
      </c>
      <c r="D483" s="68">
        <v>10</v>
      </c>
      <c r="E483" s="68">
        <v>0</v>
      </c>
      <c r="F483" s="68">
        <v>0</v>
      </c>
      <c r="G483" s="68">
        <v>324</v>
      </c>
      <c r="H483" s="63" t="s">
        <v>323</v>
      </c>
      <c r="I483" s="69">
        <v>146</v>
      </c>
      <c r="J483" s="68">
        <v>20</v>
      </c>
      <c r="K483" s="63" t="s">
        <v>323</v>
      </c>
      <c r="L483" s="69">
        <v>0</v>
      </c>
    </row>
    <row r="484" spans="1:12">
      <c r="A484" s="68">
        <v>2</v>
      </c>
      <c r="B484" s="63" t="s">
        <v>484</v>
      </c>
      <c r="C484" s="68">
        <v>10</v>
      </c>
      <c r="D484" s="68">
        <v>6</v>
      </c>
      <c r="E484" s="68">
        <v>2</v>
      </c>
      <c r="F484" s="68">
        <v>2</v>
      </c>
      <c r="G484" s="68">
        <v>274</v>
      </c>
      <c r="H484" s="63" t="s">
        <v>323</v>
      </c>
      <c r="I484" s="69">
        <v>236</v>
      </c>
      <c r="J484" s="68">
        <v>14</v>
      </c>
      <c r="K484" s="63" t="s">
        <v>323</v>
      </c>
      <c r="L484" s="69">
        <v>6</v>
      </c>
    </row>
    <row r="485" spans="1:12">
      <c r="A485" s="63">
        <v>3</v>
      </c>
      <c r="B485" s="63" t="s">
        <v>401</v>
      </c>
      <c r="C485" s="63">
        <v>10</v>
      </c>
      <c r="D485" s="63">
        <v>5</v>
      </c>
      <c r="E485" s="63">
        <v>1</v>
      </c>
      <c r="F485" s="63">
        <v>4</v>
      </c>
      <c r="G485" s="63">
        <v>255</v>
      </c>
      <c r="H485" s="63" t="s">
        <v>323</v>
      </c>
      <c r="I485" s="63">
        <v>237</v>
      </c>
      <c r="J485" s="63">
        <v>11</v>
      </c>
      <c r="K485" s="63" t="s">
        <v>323</v>
      </c>
      <c r="L485" s="63">
        <v>9</v>
      </c>
    </row>
    <row r="486" spans="1:12">
      <c r="A486" s="65">
        <v>4</v>
      </c>
      <c r="B486" s="63" t="s">
        <v>468</v>
      </c>
      <c r="C486" s="63">
        <v>10</v>
      </c>
      <c r="D486" s="63">
        <v>4</v>
      </c>
      <c r="E486" s="63">
        <v>1</v>
      </c>
      <c r="F486" s="63">
        <v>5</v>
      </c>
      <c r="G486" s="63">
        <v>269</v>
      </c>
      <c r="H486" s="63" t="s">
        <v>323</v>
      </c>
      <c r="I486" s="63">
        <v>294</v>
      </c>
      <c r="J486" s="63">
        <v>9</v>
      </c>
      <c r="K486" s="63" t="s">
        <v>323</v>
      </c>
      <c r="L486" s="63">
        <v>11</v>
      </c>
    </row>
    <row r="487" spans="1:12">
      <c r="A487" s="63">
        <v>5</v>
      </c>
      <c r="B487" s="63" t="s">
        <v>453</v>
      </c>
      <c r="C487" s="66">
        <v>10</v>
      </c>
      <c r="D487" s="66">
        <v>2</v>
      </c>
      <c r="E487" s="66">
        <v>0</v>
      </c>
      <c r="F487" s="66">
        <v>8</v>
      </c>
      <c r="G487" s="63">
        <v>247</v>
      </c>
      <c r="H487" s="67" t="s">
        <v>323</v>
      </c>
      <c r="I487" s="63">
        <v>329</v>
      </c>
      <c r="J487" s="63">
        <v>4</v>
      </c>
      <c r="K487" s="67" t="s">
        <v>323</v>
      </c>
      <c r="L487" s="63">
        <v>16</v>
      </c>
    </row>
    <row r="488" spans="1:12">
      <c r="A488" s="68">
        <v>6</v>
      </c>
      <c r="B488" s="63" t="s">
        <v>1181</v>
      </c>
      <c r="C488" s="68">
        <v>10</v>
      </c>
      <c r="D488" s="68">
        <v>1</v>
      </c>
      <c r="E488" s="68">
        <v>0</v>
      </c>
      <c r="F488" s="68">
        <v>9</v>
      </c>
      <c r="G488" s="68">
        <v>229</v>
      </c>
      <c r="H488" s="63" t="s">
        <v>323</v>
      </c>
      <c r="I488" s="69">
        <v>356</v>
      </c>
      <c r="J488" s="68">
        <v>2</v>
      </c>
      <c r="K488" s="63" t="s">
        <v>323</v>
      </c>
      <c r="L488" s="69">
        <v>18</v>
      </c>
    </row>
    <row r="489" spans="1:12">
      <c r="A489" s="68"/>
      <c r="C489" s="68"/>
      <c r="D489" s="68"/>
      <c r="E489" s="68"/>
      <c r="F489" s="68"/>
      <c r="G489" s="68"/>
      <c r="I489" s="69"/>
      <c r="J489" s="68"/>
      <c r="L489" s="69"/>
    </row>
    <row r="490" spans="1:12">
      <c r="A490" s="68" t="s">
        <v>1253</v>
      </c>
      <c r="C490" s="68"/>
      <c r="D490" s="68"/>
      <c r="E490" s="68"/>
      <c r="F490" s="68"/>
      <c r="G490" s="68"/>
      <c r="I490" s="69"/>
      <c r="J490" s="68"/>
      <c r="L490" s="69"/>
    </row>
    <row r="491" spans="1:12">
      <c r="A491" s="68"/>
      <c r="C491" s="68" t="s">
        <v>316</v>
      </c>
      <c r="D491" s="68" t="s">
        <v>317</v>
      </c>
      <c r="E491" s="68" t="s">
        <v>318</v>
      </c>
      <c r="F491" s="68" t="s">
        <v>319</v>
      </c>
      <c r="G491" s="68"/>
      <c r="H491" s="63" t="s">
        <v>320</v>
      </c>
      <c r="I491" s="69"/>
      <c r="J491" s="68"/>
      <c r="K491" s="63" t="s">
        <v>321</v>
      </c>
      <c r="L491" s="69"/>
    </row>
    <row r="492" spans="1:12">
      <c r="A492" s="63">
        <v>1</v>
      </c>
      <c r="B492" s="63" t="s">
        <v>1245</v>
      </c>
      <c r="C492" s="63">
        <v>10</v>
      </c>
      <c r="D492" s="63">
        <v>10</v>
      </c>
      <c r="E492" s="63">
        <v>0</v>
      </c>
      <c r="F492" s="63">
        <v>0</v>
      </c>
      <c r="G492" s="63">
        <v>305</v>
      </c>
      <c r="H492" s="63" t="s">
        <v>323</v>
      </c>
      <c r="I492" s="63">
        <v>154</v>
      </c>
      <c r="J492" s="63">
        <v>20</v>
      </c>
      <c r="K492" s="63" t="s">
        <v>323</v>
      </c>
      <c r="L492" s="63">
        <v>0</v>
      </c>
    </row>
    <row r="493" spans="1:12">
      <c r="A493" s="65">
        <v>2</v>
      </c>
      <c r="B493" s="63" t="s">
        <v>1246</v>
      </c>
      <c r="C493" s="63">
        <v>10</v>
      </c>
      <c r="D493" s="63">
        <v>7</v>
      </c>
      <c r="E493" s="63">
        <v>0</v>
      </c>
      <c r="F493" s="63">
        <v>3</v>
      </c>
      <c r="G493" s="63">
        <v>263</v>
      </c>
      <c r="H493" s="63" t="s">
        <v>323</v>
      </c>
      <c r="I493" s="63">
        <v>230</v>
      </c>
      <c r="J493" s="63">
        <v>14</v>
      </c>
      <c r="K493" s="63" t="s">
        <v>323</v>
      </c>
      <c r="L493" s="63">
        <v>6</v>
      </c>
    </row>
    <row r="494" spans="1:12">
      <c r="A494" s="63">
        <v>3</v>
      </c>
      <c r="B494" s="63" t="s">
        <v>405</v>
      </c>
      <c r="C494" s="66">
        <v>10</v>
      </c>
      <c r="D494" s="66">
        <v>6</v>
      </c>
      <c r="E494" s="66">
        <v>0</v>
      </c>
      <c r="F494" s="66">
        <v>4</v>
      </c>
      <c r="G494" s="63">
        <v>257</v>
      </c>
      <c r="H494" s="67" t="s">
        <v>323</v>
      </c>
      <c r="I494" s="63">
        <v>243</v>
      </c>
      <c r="J494" s="63">
        <v>12</v>
      </c>
      <c r="K494" s="67" t="s">
        <v>323</v>
      </c>
      <c r="L494" s="63">
        <v>8</v>
      </c>
    </row>
    <row r="495" spans="1:12">
      <c r="A495" s="68">
        <v>4</v>
      </c>
      <c r="B495" s="63" t="s">
        <v>469</v>
      </c>
      <c r="C495" s="68">
        <v>10</v>
      </c>
      <c r="D495" s="68">
        <v>5</v>
      </c>
      <c r="E495" s="68">
        <v>0</v>
      </c>
      <c r="F495" s="68">
        <v>5</v>
      </c>
      <c r="G495" s="68">
        <v>183</v>
      </c>
      <c r="H495" s="63" t="s">
        <v>323</v>
      </c>
      <c r="I495" s="69">
        <v>195</v>
      </c>
      <c r="J495" s="68">
        <v>10</v>
      </c>
      <c r="K495" s="63" t="s">
        <v>323</v>
      </c>
      <c r="L495" s="69">
        <v>10</v>
      </c>
    </row>
    <row r="496" spans="1:12">
      <c r="A496" s="68">
        <v>5</v>
      </c>
      <c r="B496" s="63" t="s">
        <v>410</v>
      </c>
      <c r="C496" s="68">
        <v>10</v>
      </c>
      <c r="D496" s="68">
        <v>1</v>
      </c>
      <c r="E496" s="68">
        <v>0</v>
      </c>
      <c r="F496" s="68">
        <v>9</v>
      </c>
      <c r="G496" s="68">
        <v>175</v>
      </c>
      <c r="H496" s="63" t="s">
        <v>323</v>
      </c>
      <c r="I496" s="69">
        <v>255</v>
      </c>
      <c r="J496" s="68">
        <v>2</v>
      </c>
      <c r="K496" s="63" t="s">
        <v>323</v>
      </c>
      <c r="L496" s="69">
        <v>18</v>
      </c>
    </row>
    <row r="497" spans="1:12">
      <c r="A497" s="68">
        <v>6</v>
      </c>
      <c r="B497" s="63" t="s">
        <v>467</v>
      </c>
      <c r="C497" s="68">
        <v>10</v>
      </c>
      <c r="D497" s="68">
        <v>1</v>
      </c>
      <c r="E497" s="68">
        <v>0</v>
      </c>
      <c r="F497" s="68">
        <v>9</v>
      </c>
      <c r="G497" s="68">
        <v>161</v>
      </c>
      <c r="H497" s="63" t="s">
        <v>323</v>
      </c>
      <c r="I497" s="69">
        <v>267</v>
      </c>
      <c r="J497" s="68">
        <v>2</v>
      </c>
      <c r="K497" s="63" t="s">
        <v>323</v>
      </c>
      <c r="L497" s="69">
        <v>18</v>
      </c>
    </row>
    <row r="498" spans="1:12">
      <c r="A498" s="68"/>
      <c r="C498" s="68"/>
      <c r="D498" s="68"/>
      <c r="E498" s="68"/>
      <c r="F498" s="68"/>
      <c r="G498" s="68"/>
      <c r="I498" s="69"/>
      <c r="J498" s="68"/>
      <c r="L498" s="69"/>
    </row>
    <row r="499" spans="1:12">
      <c r="A499" s="63" t="s">
        <v>1254</v>
      </c>
    </row>
    <row r="500" spans="1:12">
      <c r="A500" s="65"/>
      <c r="C500" s="63" t="s">
        <v>316</v>
      </c>
      <c r="D500" s="63" t="s">
        <v>317</v>
      </c>
      <c r="E500" s="63" t="s">
        <v>318</v>
      </c>
      <c r="F500" s="63" t="s">
        <v>319</v>
      </c>
      <c r="H500" s="63" t="s">
        <v>320</v>
      </c>
      <c r="K500" s="63" t="s">
        <v>321</v>
      </c>
    </row>
    <row r="501" spans="1:12">
      <c r="A501" s="63">
        <v>1</v>
      </c>
      <c r="B501" s="63" t="s">
        <v>400</v>
      </c>
      <c r="C501" s="66">
        <v>10</v>
      </c>
      <c r="D501" s="66">
        <v>8</v>
      </c>
      <c r="E501" s="66">
        <v>0</v>
      </c>
      <c r="F501" s="66">
        <v>2</v>
      </c>
      <c r="G501" s="63">
        <v>247</v>
      </c>
      <c r="H501" s="67" t="s">
        <v>323</v>
      </c>
      <c r="I501" s="63">
        <v>231</v>
      </c>
      <c r="J501" s="63">
        <v>16</v>
      </c>
      <c r="K501" s="67" t="s">
        <v>323</v>
      </c>
      <c r="L501" s="63">
        <v>4</v>
      </c>
    </row>
    <row r="502" spans="1:12">
      <c r="A502" s="68">
        <v>2</v>
      </c>
      <c r="B502" s="63" t="s">
        <v>1183</v>
      </c>
      <c r="C502" s="68">
        <v>10</v>
      </c>
      <c r="D502" s="68">
        <v>7</v>
      </c>
      <c r="E502" s="68">
        <v>0</v>
      </c>
      <c r="F502" s="68">
        <v>3</v>
      </c>
      <c r="G502" s="68">
        <v>287</v>
      </c>
      <c r="H502" s="63" t="s">
        <v>323</v>
      </c>
      <c r="I502" s="69">
        <v>232</v>
      </c>
      <c r="J502" s="68">
        <v>14</v>
      </c>
      <c r="K502" s="63" t="s">
        <v>323</v>
      </c>
      <c r="L502" s="69">
        <v>6</v>
      </c>
    </row>
    <row r="503" spans="1:12">
      <c r="A503" s="68">
        <v>3</v>
      </c>
      <c r="B503" s="63" t="s">
        <v>1201</v>
      </c>
      <c r="C503" s="68">
        <v>10</v>
      </c>
      <c r="D503" s="68">
        <v>7</v>
      </c>
      <c r="E503" s="68">
        <v>0</v>
      </c>
      <c r="F503" s="68">
        <v>3</v>
      </c>
      <c r="G503" s="68">
        <v>259</v>
      </c>
      <c r="H503" s="63" t="s">
        <v>323</v>
      </c>
      <c r="I503" s="69">
        <v>229</v>
      </c>
      <c r="J503" s="68">
        <v>14</v>
      </c>
      <c r="K503" s="63" t="s">
        <v>323</v>
      </c>
      <c r="L503" s="69">
        <v>6</v>
      </c>
    </row>
    <row r="504" spans="1:12">
      <c r="A504" s="68">
        <v>4</v>
      </c>
      <c r="B504" s="63" t="s">
        <v>398</v>
      </c>
      <c r="C504" s="68">
        <v>10</v>
      </c>
      <c r="D504" s="68">
        <v>5</v>
      </c>
      <c r="E504" s="68">
        <v>0</v>
      </c>
      <c r="F504" s="68">
        <v>5</v>
      </c>
      <c r="G504" s="68">
        <v>236</v>
      </c>
      <c r="H504" s="63" t="s">
        <v>323</v>
      </c>
      <c r="I504" s="69">
        <v>243</v>
      </c>
      <c r="J504" s="68">
        <v>10</v>
      </c>
      <c r="K504" s="63" t="s">
        <v>323</v>
      </c>
      <c r="L504" s="69">
        <v>10</v>
      </c>
    </row>
    <row r="505" spans="1:12">
      <c r="A505" s="68">
        <v>5</v>
      </c>
      <c r="B505" s="63" t="s">
        <v>1255</v>
      </c>
      <c r="C505" s="68">
        <v>10</v>
      </c>
      <c r="D505" s="68">
        <v>2</v>
      </c>
      <c r="E505" s="68">
        <v>1</v>
      </c>
      <c r="F505" s="68">
        <v>7</v>
      </c>
      <c r="G505" s="68">
        <v>221</v>
      </c>
      <c r="H505" s="63" t="s">
        <v>323</v>
      </c>
      <c r="I505" s="69">
        <v>258</v>
      </c>
      <c r="J505" s="68">
        <v>5</v>
      </c>
      <c r="K505" s="63" t="s">
        <v>323</v>
      </c>
      <c r="L505" s="69">
        <v>15</v>
      </c>
    </row>
    <row r="506" spans="1:12">
      <c r="A506" s="63">
        <v>6</v>
      </c>
      <c r="B506" s="63" t="s">
        <v>1188</v>
      </c>
      <c r="C506" s="63">
        <v>10</v>
      </c>
      <c r="D506" s="63">
        <v>0</v>
      </c>
      <c r="E506" s="63">
        <v>1</v>
      </c>
      <c r="F506" s="63">
        <v>9</v>
      </c>
      <c r="G506" s="63">
        <v>216</v>
      </c>
      <c r="H506" s="63" t="s">
        <v>323</v>
      </c>
      <c r="I506" s="63">
        <v>273</v>
      </c>
      <c r="J506" s="63">
        <v>1</v>
      </c>
      <c r="K506" s="63" t="s">
        <v>323</v>
      </c>
      <c r="L506" s="63">
        <v>19</v>
      </c>
    </row>
    <row r="507" spans="1:12">
      <c r="A507" s="65"/>
    </row>
    <row r="508" spans="1:12">
      <c r="A508" s="63" t="s">
        <v>1256</v>
      </c>
      <c r="C508" s="66"/>
      <c r="D508" s="66"/>
      <c r="E508" s="66"/>
      <c r="F508" s="66"/>
      <c r="H508" s="67"/>
      <c r="K508" s="67"/>
    </row>
    <row r="509" spans="1:12">
      <c r="A509" s="68"/>
      <c r="C509" s="68" t="s">
        <v>316</v>
      </c>
      <c r="D509" s="68" t="s">
        <v>317</v>
      </c>
      <c r="E509" s="68" t="s">
        <v>318</v>
      </c>
      <c r="F509" s="68" t="s">
        <v>319</v>
      </c>
      <c r="G509" s="68"/>
      <c r="H509" s="63" t="s">
        <v>320</v>
      </c>
      <c r="I509" s="69"/>
      <c r="J509" s="68"/>
      <c r="K509" s="63" t="s">
        <v>321</v>
      </c>
      <c r="L509" s="69"/>
    </row>
    <row r="510" spans="1:12">
      <c r="A510" s="68">
        <v>1</v>
      </c>
      <c r="B510" s="63" t="s">
        <v>492</v>
      </c>
      <c r="C510" s="68">
        <v>10</v>
      </c>
      <c r="D510" s="68">
        <v>9</v>
      </c>
      <c r="E510" s="68">
        <v>0</v>
      </c>
      <c r="F510" s="68">
        <v>1</v>
      </c>
      <c r="G510" s="68">
        <v>275</v>
      </c>
      <c r="H510" s="63" t="s">
        <v>323</v>
      </c>
      <c r="I510" s="69">
        <v>194</v>
      </c>
      <c r="J510" s="68">
        <v>18</v>
      </c>
      <c r="K510" s="63" t="s">
        <v>323</v>
      </c>
      <c r="L510" s="69">
        <v>2</v>
      </c>
    </row>
    <row r="511" spans="1:12">
      <c r="A511" s="68">
        <v>2</v>
      </c>
      <c r="B511" s="63" t="s">
        <v>1177</v>
      </c>
      <c r="C511" s="68">
        <v>10</v>
      </c>
      <c r="D511" s="68">
        <v>8</v>
      </c>
      <c r="E511" s="68">
        <v>1</v>
      </c>
      <c r="F511" s="68">
        <v>1</v>
      </c>
      <c r="G511" s="68">
        <v>247</v>
      </c>
      <c r="H511" s="63" t="s">
        <v>323</v>
      </c>
      <c r="I511" s="69">
        <v>190</v>
      </c>
      <c r="J511" s="68">
        <v>17</v>
      </c>
      <c r="K511" s="63" t="s">
        <v>323</v>
      </c>
      <c r="L511" s="69">
        <v>3</v>
      </c>
    </row>
    <row r="512" spans="1:12">
      <c r="A512" s="68">
        <v>3</v>
      </c>
      <c r="B512" s="63" t="s">
        <v>358</v>
      </c>
      <c r="C512" s="68">
        <v>10</v>
      </c>
      <c r="D512" s="68">
        <v>6</v>
      </c>
      <c r="E512" s="68">
        <v>1</v>
      </c>
      <c r="F512" s="68">
        <v>3</v>
      </c>
      <c r="G512" s="68">
        <v>243</v>
      </c>
      <c r="H512" s="63" t="s">
        <v>323</v>
      </c>
      <c r="I512" s="69">
        <v>214</v>
      </c>
      <c r="J512" s="68">
        <v>13</v>
      </c>
      <c r="K512" s="63" t="s">
        <v>323</v>
      </c>
      <c r="L512" s="69">
        <v>7</v>
      </c>
    </row>
    <row r="513" spans="1:12">
      <c r="A513" s="63">
        <v>4</v>
      </c>
      <c r="B513" s="63" t="s">
        <v>1179</v>
      </c>
      <c r="C513" s="63">
        <v>10</v>
      </c>
      <c r="D513" s="63">
        <v>3</v>
      </c>
      <c r="E513" s="63">
        <v>0</v>
      </c>
      <c r="F513" s="63">
        <v>7</v>
      </c>
      <c r="G513" s="63">
        <v>217</v>
      </c>
      <c r="H513" s="63" t="s">
        <v>323</v>
      </c>
      <c r="I513" s="63">
        <v>285</v>
      </c>
      <c r="J513" s="63">
        <v>6</v>
      </c>
      <c r="K513" s="63" t="s">
        <v>323</v>
      </c>
      <c r="L513" s="63">
        <v>14</v>
      </c>
    </row>
    <row r="514" spans="1:12">
      <c r="A514" s="65">
        <v>5</v>
      </c>
      <c r="B514" s="63" t="s">
        <v>1176</v>
      </c>
      <c r="C514" s="63">
        <v>10</v>
      </c>
      <c r="D514" s="63">
        <v>2</v>
      </c>
      <c r="E514" s="63">
        <v>0</v>
      </c>
      <c r="F514" s="63">
        <v>8</v>
      </c>
      <c r="G514" s="63">
        <v>195</v>
      </c>
      <c r="H514" s="63" t="s">
        <v>323</v>
      </c>
      <c r="I514" s="63">
        <v>260</v>
      </c>
      <c r="J514" s="63">
        <v>4</v>
      </c>
      <c r="K514" s="63" t="s">
        <v>323</v>
      </c>
      <c r="L514" s="63">
        <v>16</v>
      </c>
    </row>
    <row r="515" spans="1:12">
      <c r="A515" s="63">
        <v>6</v>
      </c>
      <c r="B515" s="63" t="s">
        <v>1229</v>
      </c>
      <c r="C515" s="66">
        <v>10</v>
      </c>
      <c r="D515" s="66">
        <v>1</v>
      </c>
      <c r="E515" s="66">
        <v>0</v>
      </c>
      <c r="F515" s="66">
        <v>9</v>
      </c>
      <c r="G515" s="63">
        <v>205</v>
      </c>
      <c r="H515" s="67" t="s">
        <v>323</v>
      </c>
      <c r="I515" s="63">
        <v>239</v>
      </c>
      <c r="J515" s="63">
        <v>2</v>
      </c>
      <c r="K515" s="67" t="s">
        <v>323</v>
      </c>
      <c r="L515" s="63">
        <v>18</v>
      </c>
    </row>
    <row r="516" spans="1:12">
      <c r="A516" s="68"/>
      <c r="C516" s="68"/>
      <c r="D516" s="68"/>
      <c r="E516" s="68"/>
      <c r="F516" s="68"/>
      <c r="G516" s="68"/>
      <c r="I516" s="69"/>
      <c r="J516" s="68"/>
      <c r="L516" s="69"/>
    </row>
    <row r="517" spans="1:12">
      <c r="A517" s="68" t="s">
        <v>1264</v>
      </c>
      <c r="C517" s="68"/>
      <c r="D517" s="68"/>
      <c r="E517" s="68"/>
      <c r="F517" s="68"/>
      <c r="G517" s="68"/>
      <c r="I517" s="69"/>
      <c r="J517" s="68"/>
      <c r="L517" s="69"/>
    </row>
    <row r="518" spans="1:12">
      <c r="A518" s="68"/>
      <c r="C518" s="68" t="s">
        <v>316</v>
      </c>
      <c r="D518" s="68" t="s">
        <v>317</v>
      </c>
      <c r="E518" s="68" t="s">
        <v>318</v>
      </c>
      <c r="F518" s="68" t="s">
        <v>319</v>
      </c>
      <c r="G518" s="68"/>
      <c r="H518" s="63" t="s">
        <v>320</v>
      </c>
      <c r="I518" s="69"/>
      <c r="J518" s="68"/>
      <c r="K518" s="63" t="s">
        <v>321</v>
      </c>
      <c r="L518" s="69"/>
    </row>
    <row r="519" spans="1:12">
      <c r="A519" s="68">
        <v>1</v>
      </c>
      <c r="B519" s="63" t="s">
        <v>410</v>
      </c>
      <c r="C519" s="68">
        <v>2</v>
      </c>
      <c r="D519" s="68">
        <v>2</v>
      </c>
      <c r="E519" s="68">
        <v>0</v>
      </c>
      <c r="F519" s="68">
        <v>0</v>
      </c>
      <c r="G519" s="68">
        <v>73</v>
      </c>
      <c r="H519" s="63" t="s">
        <v>323</v>
      </c>
      <c r="I519" s="69">
        <v>30</v>
      </c>
      <c r="J519" s="68">
        <v>4</v>
      </c>
      <c r="K519" s="63" t="s">
        <v>323</v>
      </c>
      <c r="L519" s="69">
        <v>0</v>
      </c>
    </row>
    <row r="520" spans="1:12">
      <c r="A520" s="68">
        <v>2</v>
      </c>
      <c r="B520" s="63" t="s">
        <v>468</v>
      </c>
      <c r="C520" s="68">
        <v>2</v>
      </c>
      <c r="D520" s="68">
        <v>1</v>
      </c>
      <c r="E520" s="68">
        <v>0</v>
      </c>
      <c r="F520" s="68">
        <v>1</v>
      </c>
      <c r="G520" s="68">
        <v>47</v>
      </c>
      <c r="H520" s="63" t="s">
        <v>323</v>
      </c>
      <c r="I520" s="69">
        <v>53</v>
      </c>
      <c r="J520" s="68">
        <v>2</v>
      </c>
      <c r="K520" s="63" t="s">
        <v>323</v>
      </c>
      <c r="L520" s="69">
        <v>2</v>
      </c>
    </row>
    <row r="521" spans="1:12">
      <c r="A521" s="68">
        <v>3</v>
      </c>
      <c r="B521" s="63" t="s">
        <v>1179</v>
      </c>
      <c r="C521" s="68">
        <v>2</v>
      </c>
      <c r="D521" s="68">
        <v>0</v>
      </c>
      <c r="E521" s="68">
        <v>0</v>
      </c>
      <c r="F521" s="68">
        <v>2</v>
      </c>
      <c r="G521" s="68">
        <v>32</v>
      </c>
      <c r="H521" s="63" t="s">
        <v>323</v>
      </c>
      <c r="I521" s="69">
        <v>69</v>
      </c>
      <c r="J521" s="68">
        <v>0</v>
      </c>
      <c r="K521" s="63" t="s">
        <v>323</v>
      </c>
      <c r="L521" s="69">
        <v>4</v>
      </c>
    </row>
    <row r="523" spans="1:12">
      <c r="A523" s="65" t="s">
        <v>1265</v>
      </c>
    </row>
    <row r="524" spans="1:12">
      <c r="C524" s="66" t="s">
        <v>316</v>
      </c>
      <c r="D524" s="66" t="s">
        <v>317</v>
      </c>
      <c r="E524" s="66" t="s">
        <v>318</v>
      </c>
      <c r="F524" s="66" t="s">
        <v>319</v>
      </c>
      <c r="H524" s="67" t="s">
        <v>320</v>
      </c>
      <c r="K524" s="67" t="s">
        <v>321</v>
      </c>
    </row>
    <row r="525" spans="1:12">
      <c r="A525" s="68">
        <v>1</v>
      </c>
      <c r="B525" s="63" t="s">
        <v>1181</v>
      </c>
      <c r="C525" s="68">
        <v>10</v>
      </c>
      <c r="D525" s="68">
        <v>10</v>
      </c>
      <c r="E525" s="68">
        <v>0</v>
      </c>
      <c r="F525" s="68">
        <v>0</v>
      </c>
      <c r="G525" s="68">
        <v>383</v>
      </c>
      <c r="H525" s="63" t="s">
        <v>323</v>
      </c>
      <c r="I525" s="69">
        <v>148</v>
      </c>
      <c r="J525" s="68">
        <v>20</v>
      </c>
      <c r="K525" s="63" t="s">
        <v>323</v>
      </c>
      <c r="L525" s="69">
        <v>0</v>
      </c>
    </row>
    <row r="526" spans="1:12">
      <c r="A526" s="68">
        <v>2</v>
      </c>
      <c r="B526" s="63" t="s">
        <v>1202</v>
      </c>
      <c r="C526" s="68">
        <v>10</v>
      </c>
      <c r="D526" s="68">
        <v>8</v>
      </c>
      <c r="E526" s="68">
        <v>0</v>
      </c>
      <c r="F526" s="68">
        <v>2</v>
      </c>
      <c r="G526" s="68">
        <v>294</v>
      </c>
      <c r="H526" s="63" t="s">
        <v>323</v>
      </c>
      <c r="I526" s="69">
        <v>152</v>
      </c>
      <c r="J526" s="68">
        <v>16</v>
      </c>
      <c r="K526" s="63" t="s">
        <v>323</v>
      </c>
      <c r="L526" s="69">
        <v>4</v>
      </c>
    </row>
    <row r="527" spans="1:12">
      <c r="A527" s="68">
        <v>3</v>
      </c>
      <c r="B527" s="63" t="s">
        <v>1183</v>
      </c>
      <c r="C527" s="68">
        <v>10</v>
      </c>
      <c r="D527" s="68">
        <v>6</v>
      </c>
      <c r="E527" s="68">
        <v>0</v>
      </c>
      <c r="F527" s="68">
        <v>4</v>
      </c>
      <c r="G527" s="68">
        <v>157</v>
      </c>
      <c r="H527" s="63" t="s">
        <v>323</v>
      </c>
      <c r="I527" s="69">
        <v>225</v>
      </c>
      <c r="J527" s="68">
        <v>12</v>
      </c>
      <c r="K527" s="63" t="s">
        <v>323</v>
      </c>
      <c r="L527" s="69">
        <v>8</v>
      </c>
    </row>
    <row r="528" spans="1:12">
      <c r="A528" s="68">
        <v>4</v>
      </c>
      <c r="B528" s="63" t="s">
        <v>1240</v>
      </c>
      <c r="C528" s="68">
        <v>10</v>
      </c>
      <c r="D528" s="68">
        <v>3</v>
      </c>
      <c r="E528" s="68">
        <v>0</v>
      </c>
      <c r="F528" s="68">
        <v>7</v>
      </c>
      <c r="G528" s="68">
        <v>235</v>
      </c>
      <c r="H528" s="63" t="s">
        <v>323</v>
      </c>
      <c r="I528" s="69">
        <v>260</v>
      </c>
      <c r="J528" s="68">
        <v>6</v>
      </c>
      <c r="K528" s="63" t="s">
        <v>323</v>
      </c>
      <c r="L528" s="69">
        <v>14</v>
      </c>
    </row>
    <row r="529" spans="1:12">
      <c r="A529" s="68">
        <v>5</v>
      </c>
      <c r="B529" s="63" t="s">
        <v>1199</v>
      </c>
      <c r="C529" s="68">
        <v>10</v>
      </c>
      <c r="D529" s="68">
        <v>2</v>
      </c>
      <c r="E529" s="68">
        <v>0</v>
      </c>
      <c r="F529" s="68">
        <v>8</v>
      </c>
      <c r="G529" s="68">
        <v>104</v>
      </c>
      <c r="H529" s="63" t="s">
        <v>323</v>
      </c>
      <c r="I529" s="69">
        <v>240</v>
      </c>
      <c r="J529" s="68">
        <v>4</v>
      </c>
      <c r="K529" s="63" t="s">
        <v>323</v>
      </c>
      <c r="L529" s="69">
        <v>16</v>
      </c>
    </row>
    <row r="530" spans="1:12">
      <c r="A530" s="68">
        <v>6</v>
      </c>
      <c r="B530" s="63" t="s">
        <v>1226</v>
      </c>
      <c r="C530" s="68">
        <v>10</v>
      </c>
      <c r="D530" s="68">
        <v>1</v>
      </c>
      <c r="E530" s="68">
        <v>0</v>
      </c>
      <c r="F530" s="68">
        <v>9</v>
      </c>
      <c r="G530" s="68">
        <v>139</v>
      </c>
      <c r="H530" s="63" t="s">
        <v>323</v>
      </c>
      <c r="I530" s="69">
        <v>287</v>
      </c>
      <c r="J530" s="68">
        <v>2</v>
      </c>
      <c r="K530" s="63" t="s">
        <v>323</v>
      </c>
      <c r="L530" s="69">
        <v>18</v>
      </c>
    </row>
    <row r="532" spans="1:12">
      <c r="A532" s="65" t="s">
        <v>1266</v>
      </c>
    </row>
    <row r="533" spans="1:12">
      <c r="C533" s="66" t="s">
        <v>316</v>
      </c>
      <c r="D533" s="66" t="s">
        <v>317</v>
      </c>
      <c r="E533" s="66" t="s">
        <v>318</v>
      </c>
      <c r="F533" s="66" t="s">
        <v>319</v>
      </c>
      <c r="H533" s="67" t="s">
        <v>320</v>
      </c>
      <c r="K533" s="67" t="s">
        <v>321</v>
      </c>
    </row>
    <row r="534" spans="1:12">
      <c r="A534" s="68">
        <v>1</v>
      </c>
      <c r="B534" s="63" t="s">
        <v>1177</v>
      </c>
      <c r="C534" s="68">
        <v>8</v>
      </c>
      <c r="D534" s="68">
        <v>7</v>
      </c>
      <c r="E534" s="68">
        <v>0</v>
      </c>
      <c r="F534" s="68">
        <v>1</v>
      </c>
      <c r="G534" s="68">
        <v>195</v>
      </c>
      <c r="H534" s="63" t="s">
        <v>323</v>
      </c>
      <c r="I534" s="69">
        <v>139</v>
      </c>
      <c r="J534" s="68">
        <v>14</v>
      </c>
      <c r="K534" s="63" t="s">
        <v>323</v>
      </c>
      <c r="L534" s="69">
        <v>2</v>
      </c>
    </row>
    <row r="535" spans="1:12">
      <c r="A535" s="68">
        <v>2</v>
      </c>
      <c r="B535" s="63" t="s">
        <v>446</v>
      </c>
      <c r="C535" s="68">
        <v>8</v>
      </c>
      <c r="D535" s="68">
        <v>6</v>
      </c>
      <c r="E535" s="68">
        <v>1</v>
      </c>
      <c r="F535" s="68">
        <v>1</v>
      </c>
      <c r="G535" s="68">
        <v>172</v>
      </c>
      <c r="H535" s="63" t="s">
        <v>323</v>
      </c>
      <c r="I535" s="69">
        <v>153</v>
      </c>
      <c r="J535" s="68">
        <v>13</v>
      </c>
      <c r="K535" s="63" t="s">
        <v>323</v>
      </c>
      <c r="L535" s="69">
        <v>3</v>
      </c>
    </row>
    <row r="536" spans="1:12">
      <c r="A536" s="68">
        <v>3</v>
      </c>
      <c r="B536" s="63" t="s">
        <v>1176</v>
      </c>
      <c r="C536" s="68">
        <v>8</v>
      </c>
      <c r="D536" s="68">
        <v>2</v>
      </c>
      <c r="E536" s="68">
        <v>1</v>
      </c>
      <c r="F536" s="68">
        <v>5</v>
      </c>
      <c r="G536" s="68">
        <v>137</v>
      </c>
      <c r="H536" s="63" t="s">
        <v>323</v>
      </c>
      <c r="I536" s="69">
        <v>155</v>
      </c>
      <c r="J536" s="68">
        <v>5</v>
      </c>
      <c r="K536" s="63" t="s">
        <v>323</v>
      </c>
      <c r="L536" s="69">
        <v>11</v>
      </c>
    </row>
    <row r="537" spans="1:12">
      <c r="A537" s="68">
        <v>4</v>
      </c>
      <c r="B537" s="63" t="s">
        <v>1179</v>
      </c>
      <c r="C537" s="68">
        <v>8</v>
      </c>
      <c r="D537" s="68">
        <v>2</v>
      </c>
      <c r="E537" s="68">
        <v>0</v>
      </c>
      <c r="F537" s="68">
        <v>6</v>
      </c>
      <c r="G537" s="68">
        <v>147</v>
      </c>
      <c r="H537" s="63" t="s">
        <v>323</v>
      </c>
      <c r="I537" s="69">
        <v>179</v>
      </c>
      <c r="J537" s="68">
        <v>4</v>
      </c>
      <c r="K537" s="63" t="s">
        <v>323</v>
      </c>
      <c r="L537" s="69">
        <v>12</v>
      </c>
    </row>
    <row r="538" spans="1:12">
      <c r="A538" s="68">
        <v>5</v>
      </c>
      <c r="B538" s="63" t="s">
        <v>467</v>
      </c>
      <c r="C538" s="68">
        <v>8</v>
      </c>
      <c r="D538" s="68">
        <v>2</v>
      </c>
      <c r="E538" s="68">
        <v>0</v>
      </c>
      <c r="F538" s="68">
        <v>6</v>
      </c>
      <c r="G538" s="68">
        <v>153</v>
      </c>
      <c r="H538" s="63" t="s">
        <v>323</v>
      </c>
      <c r="I538" s="69">
        <v>178</v>
      </c>
      <c r="J538" s="68">
        <v>4</v>
      </c>
      <c r="K538" s="63" t="s">
        <v>323</v>
      </c>
      <c r="L538" s="69">
        <v>12</v>
      </c>
    </row>
    <row r="539" spans="1:12">
      <c r="A539" s="68"/>
      <c r="C539" s="68"/>
      <c r="D539" s="68"/>
      <c r="E539" s="68"/>
      <c r="F539" s="68"/>
      <c r="G539" s="68"/>
      <c r="I539" s="69"/>
      <c r="J539" s="68"/>
      <c r="L539" s="69"/>
    </row>
    <row r="540" spans="1:12">
      <c r="A540" s="63" t="s">
        <v>1268</v>
      </c>
    </row>
    <row r="541" spans="1:12">
      <c r="A541" s="65"/>
      <c r="C541" s="63" t="s">
        <v>316</v>
      </c>
      <c r="D541" s="63" t="s">
        <v>317</v>
      </c>
      <c r="E541" s="63" t="s">
        <v>318</v>
      </c>
      <c r="F541" s="63" t="s">
        <v>319</v>
      </c>
      <c r="H541" s="63" t="s">
        <v>320</v>
      </c>
      <c r="K541" s="63" t="s">
        <v>321</v>
      </c>
    </row>
    <row r="542" spans="1:12">
      <c r="A542" s="63">
        <v>1</v>
      </c>
      <c r="B542" s="63" t="s">
        <v>1196</v>
      </c>
      <c r="C542" s="66">
        <v>10</v>
      </c>
      <c r="D542" s="66">
        <v>7</v>
      </c>
      <c r="E542" s="66">
        <v>1</v>
      </c>
      <c r="F542" s="66">
        <v>2</v>
      </c>
      <c r="G542" s="63">
        <v>284</v>
      </c>
      <c r="H542" s="67" t="s">
        <v>323</v>
      </c>
      <c r="I542" s="63">
        <v>232</v>
      </c>
      <c r="J542" s="63">
        <v>15</v>
      </c>
      <c r="K542" s="67" t="s">
        <v>323</v>
      </c>
      <c r="L542" s="63">
        <v>5</v>
      </c>
    </row>
    <row r="543" spans="1:12">
      <c r="A543" s="68">
        <v>2</v>
      </c>
      <c r="B543" s="63" t="s">
        <v>1199</v>
      </c>
      <c r="C543" s="68">
        <v>10</v>
      </c>
      <c r="D543" s="68">
        <v>6</v>
      </c>
      <c r="E543" s="68">
        <v>3</v>
      </c>
      <c r="F543" s="68">
        <v>1</v>
      </c>
      <c r="G543" s="68">
        <v>228</v>
      </c>
      <c r="H543" s="63" t="s">
        <v>323</v>
      </c>
      <c r="I543" s="69">
        <v>157</v>
      </c>
      <c r="J543" s="68">
        <v>15</v>
      </c>
      <c r="K543" s="63" t="s">
        <v>323</v>
      </c>
      <c r="L543" s="69">
        <v>5</v>
      </c>
    </row>
    <row r="544" spans="1:12">
      <c r="A544" s="68">
        <v>3</v>
      </c>
      <c r="B544" s="63" t="s">
        <v>484</v>
      </c>
      <c r="C544" s="68">
        <v>10</v>
      </c>
      <c r="D544" s="68">
        <v>5</v>
      </c>
      <c r="E544" s="68">
        <v>1</v>
      </c>
      <c r="F544" s="68">
        <v>4</v>
      </c>
      <c r="G544" s="68">
        <v>220</v>
      </c>
      <c r="H544" s="63" t="s">
        <v>323</v>
      </c>
      <c r="I544" s="69">
        <v>264</v>
      </c>
      <c r="J544" s="68">
        <v>11</v>
      </c>
      <c r="K544" s="63" t="s">
        <v>323</v>
      </c>
      <c r="L544" s="69">
        <v>9</v>
      </c>
    </row>
    <row r="545" spans="1:12">
      <c r="A545" s="68">
        <v>4</v>
      </c>
      <c r="B545" s="63" t="s">
        <v>400</v>
      </c>
      <c r="C545" s="68">
        <v>10</v>
      </c>
      <c r="D545" s="68">
        <v>4</v>
      </c>
      <c r="E545" s="68">
        <v>1</v>
      </c>
      <c r="F545" s="68">
        <v>5</v>
      </c>
      <c r="G545" s="68">
        <v>203</v>
      </c>
      <c r="H545" s="63" t="s">
        <v>323</v>
      </c>
      <c r="I545" s="69">
        <v>239</v>
      </c>
      <c r="J545" s="68">
        <v>9</v>
      </c>
      <c r="K545" s="63" t="s">
        <v>323</v>
      </c>
      <c r="L545" s="69">
        <v>11</v>
      </c>
    </row>
    <row r="546" spans="1:12">
      <c r="A546" s="68">
        <v>5</v>
      </c>
      <c r="B546" s="63" t="s">
        <v>398</v>
      </c>
      <c r="C546" s="68">
        <v>10</v>
      </c>
      <c r="D546" s="68">
        <v>3</v>
      </c>
      <c r="E546" s="68">
        <v>1</v>
      </c>
      <c r="F546" s="68">
        <v>6</v>
      </c>
      <c r="G546" s="68">
        <v>177</v>
      </c>
      <c r="H546" s="63" t="s">
        <v>323</v>
      </c>
      <c r="I546" s="69">
        <v>181</v>
      </c>
      <c r="J546" s="68">
        <v>7</v>
      </c>
      <c r="K546" s="63" t="s">
        <v>323</v>
      </c>
      <c r="L546" s="69">
        <v>13</v>
      </c>
    </row>
    <row r="547" spans="1:12">
      <c r="A547" s="68">
        <v>6</v>
      </c>
      <c r="B547" s="63" t="s">
        <v>1183</v>
      </c>
      <c r="C547" s="68">
        <v>10</v>
      </c>
      <c r="D547" s="68">
        <v>1</v>
      </c>
      <c r="E547" s="68">
        <v>1</v>
      </c>
      <c r="F547" s="68">
        <v>8</v>
      </c>
      <c r="G547" s="68">
        <v>190</v>
      </c>
      <c r="H547" s="63" t="s">
        <v>323</v>
      </c>
      <c r="I547" s="69">
        <v>229</v>
      </c>
      <c r="J547" s="68">
        <v>3</v>
      </c>
      <c r="K547" s="63" t="s">
        <v>323</v>
      </c>
      <c r="L547" s="69">
        <v>17</v>
      </c>
    </row>
    <row r="548" spans="1:12">
      <c r="A548" s="68"/>
      <c r="C548" s="68"/>
      <c r="D548" s="68"/>
      <c r="E548" s="68"/>
      <c r="F548" s="68"/>
      <c r="G548" s="68"/>
      <c r="I548" s="69"/>
      <c r="J548" s="68"/>
      <c r="L548" s="69"/>
    </row>
    <row r="549" spans="1:12">
      <c r="A549" s="63" t="s">
        <v>1269</v>
      </c>
    </row>
    <row r="550" spans="1:12">
      <c r="A550" s="65"/>
      <c r="C550" s="63" t="s">
        <v>316</v>
      </c>
      <c r="D550" s="63" t="s">
        <v>317</v>
      </c>
      <c r="E550" s="63" t="s">
        <v>318</v>
      </c>
      <c r="F550" s="63" t="s">
        <v>319</v>
      </c>
      <c r="H550" s="63" t="s">
        <v>320</v>
      </c>
      <c r="K550" s="63" t="s">
        <v>321</v>
      </c>
    </row>
    <row r="551" spans="1:12">
      <c r="A551" s="63">
        <v>1</v>
      </c>
      <c r="B551" s="63" t="s">
        <v>1177</v>
      </c>
      <c r="C551" s="66">
        <v>10</v>
      </c>
      <c r="D551" s="66">
        <v>10</v>
      </c>
      <c r="E551" s="66">
        <v>0</v>
      </c>
      <c r="F551" s="66">
        <v>0</v>
      </c>
      <c r="G551" s="63">
        <v>342</v>
      </c>
      <c r="H551" s="67" t="s">
        <v>323</v>
      </c>
      <c r="I551" s="63">
        <v>183</v>
      </c>
      <c r="J551" s="63">
        <v>20</v>
      </c>
      <c r="K551" s="67" t="s">
        <v>323</v>
      </c>
      <c r="L551" s="63">
        <v>0</v>
      </c>
    </row>
    <row r="552" spans="1:12">
      <c r="A552" s="68">
        <v>2</v>
      </c>
      <c r="B552" s="63" t="s">
        <v>1231</v>
      </c>
      <c r="C552" s="68">
        <v>10</v>
      </c>
      <c r="D552" s="68">
        <v>8</v>
      </c>
      <c r="E552" s="68">
        <v>0</v>
      </c>
      <c r="F552" s="68">
        <v>2</v>
      </c>
      <c r="G552" s="68">
        <v>250</v>
      </c>
      <c r="H552" s="63" t="s">
        <v>323</v>
      </c>
      <c r="I552" s="69">
        <v>209</v>
      </c>
      <c r="J552" s="68">
        <v>16</v>
      </c>
      <c r="K552" s="63" t="s">
        <v>323</v>
      </c>
      <c r="L552" s="69">
        <v>4</v>
      </c>
    </row>
    <row r="553" spans="1:12">
      <c r="A553" s="68">
        <v>3</v>
      </c>
      <c r="B553" s="63" t="s">
        <v>1230</v>
      </c>
      <c r="C553" s="68">
        <v>10</v>
      </c>
      <c r="D553" s="68">
        <v>5</v>
      </c>
      <c r="E553" s="68">
        <v>0</v>
      </c>
      <c r="F553" s="68">
        <v>5</v>
      </c>
      <c r="G553" s="68">
        <v>209</v>
      </c>
      <c r="H553" s="63" t="s">
        <v>323</v>
      </c>
      <c r="I553" s="69">
        <v>238</v>
      </c>
      <c r="J553" s="68">
        <v>10</v>
      </c>
      <c r="K553" s="63" t="s">
        <v>323</v>
      </c>
      <c r="L553" s="69">
        <v>10</v>
      </c>
    </row>
    <row r="554" spans="1:12">
      <c r="A554" s="68">
        <v>4</v>
      </c>
      <c r="B554" s="63" t="s">
        <v>1241</v>
      </c>
      <c r="C554" s="68">
        <v>10</v>
      </c>
      <c r="D554" s="68">
        <v>3</v>
      </c>
      <c r="E554" s="68">
        <v>0</v>
      </c>
      <c r="F554" s="68">
        <v>7</v>
      </c>
      <c r="G554" s="68">
        <v>167</v>
      </c>
      <c r="H554" s="63" t="s">
        <v>323</v>
      </c>
      <c r="I554" s="69">
        <v>216</v>
      </c>
      <c r="J554" s="68">
        <v>6</v>
      </c>
      <c r="K554" s="63" t="s">
        <v>323</v>
      </c>
      <c r="L554" s="69">
        <v>14</v>
      </c>
    </row>
    <row r="555" spans="1:12">
      <c r="A555" s="68">
        <v>5</v>
      </c>
      <c r="B555" s="63" t="s">
        <v>1190</v>
      </c>
      <c r="C555" s="68">
        <v>10</v>
      </c>
      <c r="D555" s="68">
        <v>3</v>
      </c>
      <c r="E555" s="68">
        <v>0</v>
      </c>
      <c r="F555" s="68">
        <v>7</v>
      </c>
      <c r="G555" s="68">
        <v>146</v>
      </c>
      <c r="H555" s="63" t="s">
        <v>323</v>
      </c>
      <c r="I555" s="69">
        <v>206</v>
      </c>
      <c r="J555" s="68">
        <v>6</v>
      </c>
      <c r="K555" s="63" t="s">
        <v>323</v>
      </c>
      <c r="L555" s="69">
        <v>14</v>
      </c>
    </row>
    <row r="556" spans="1:12">
      <c r="A556" s="63">
        <v>6</v>
      </c>
      <c r="B556" s="63" t="s">
        <v>492</v>
      </c>
      <c r="C556" s="63">
        <v>10</v>
      </c>
      <c r="D556" s="63">
        <v>1</v>
      </c>
      <c r="E556" s="63">
        <v>0</v>
      </c>
      <c r="F556" s="63">
        <v>9</v>
      </c>
      <c r="G556" s="63">
        <v>168</v>
      </c>
      <c r="H556" s="63" t="s">
        <v>323</v>
      </c>
      <c r="I556" s="63">
        <v>230</v>
      </c>
      <c r="J556" s="63">
        <v>2</v>
      </c>
      <c r="K556" s="63" t="s">
        <v>323</v>
      </c>
      <c r="L556" s="63">
        <v>18</v>
      </c>
    </row>
    <row r="557" spans="1:12">
      <c r="A557" s="65"/>
    </row>
    <row r="558" spans="1:12">
      <c r="A558" s="63" t="s">
        <v>1088</v>
      </c>
      <c r="C558" s="66"/>
      <c r="D558" s="66"/>
      <c r="E558" s="66"/>
      <c r="F558" s="66"/>
      <c r="H558" s="67"/>
      <c r="K558" s="67"/>
    </row>
    <row r="559" spans="1:12">
      <c r="A559" s="68"/>
      <c r="C559" s="68" t="s">
        <v>316</v>
      </c>
      <c r="D559" s="68" t="s">
        <v>317</v>
      </c>
      <c r="E559" s="68" t="s">
        <v>318</v>
      </c>
      <c r="F559" s="68" t="s">
        <v>319</v>
      </c>
      <c r="G559" s="68"/>
      <c r="H559" s="63" t="s">
        <v>320</v>
      </c>
      <c r="I559" s="69"/>
      <c r="J559" s="68"/>
      <c r="K559" s="63" t="s">
        <v>321</v>
      </c>
      <c r="L559" s="69"/>
    </row>
    <row r="560" spans="1:12">
      <c r="A560" s="68">
        <v>1</v>
      </c>
      <c r="B560" s="63" t="s">
        <v>1181</v>
      </c>
      <c r="C560" s="68">
        <v>10</v>
      </c>
      <c r="D560" s="68">
        <v>8</v>
      </c>
      <c r="E560" s="68">
        <v>1</v>
      </c>
      <c r="F560" s="68">
        <v>1</v>
      </c>
      <c r="G560" s="68">
        <v>313</v>
      </c>
      <c r="H560" s="63" t="s">
        <v>323</v>
      </c>
      <c r="I560" s="69">
        <v>191</v>
      </c>
      <c r="J560" s="68">
        <v>17</v>
      </c>
      <c r="K560" s="63" t="s">
        <v>323</v>
      </c>
      <c r="L560" s="69">
        <v>3</v>
      </c>
    </row>
    <row r="561" spans="1:12">
      <c r="A561" s="68">
        <v>2</v>
      </c>
      <c r="B561" s="63" t="s">
        <v>484</v>
      </c>
      <c r="C561" s="68">
        <v>10</v>
      </c>
      <c r="D561" s="68">
        <v>7</v>
      </c>
      <c r="E561" s="68">
        <v>0</v>
      </c>
      <c r="F561" s="68">
        <v>3</v>
      </c>
      <c r="G561" s="68">
        <v>221</v>
      </c>
      <c r="H561" s="63" t="s">
        <v>323</v>
      </c>
      <c r="I561" s="69">
        <v>191</v>
      </c>
      <c r="J561" s="68">
        <v>14</v>
      </c>
      <c r="K561" s="63" t="s">
        <v>323</v>
      </c>
      <c r="L561" s="69">
        <v>6</v>
      </c>
    </row>
    <row r="562" spans="1:12">
      <c r="A562" s="68">
        <v>3</v>
      </c>
      <c r="B562" s="63" t="s">
        <v>468</v>
      </c>
      <c r="C562" s="68">
        <v>10</v>
      </c>
      <c r="D562" s="68">
        <v>5</v>
      </c>
      <c r="E562" s="68">
        <v>0</v>
      </c>
      <c r="F562" s="68">
        <v>5</v>
      </c>
      <c r="G562" s="68">
        <v>213</v>
      </c>
      <c r="H562" s="63" t="s">
        <v>323</v>
      </c>
      <c r="I562" s="69">
        <v>239</v>
      </c>
      <c r="J562" s="68">
        <v>10</v>
      </c>
      <c r="K562" s="63" t="s">
        <v>323</v>
      </c>
      <c r="L562" s="69">
        <v>10</v>
      </c>
    </row>
    <row r="563" spans="1:12">
      <c r="A563" s="63">
        <v>4</v>
      </c>
      <c r="B563" s="63" t="s">
        <v>453</v>
      </c>
      <c r="C563" s="63">
        <v>10</v>
      </c>
      <c r="D563" s="63">
        <v>5</v>
      </c>
      <c r="E563" s="63">
        <v>0</v>
      </c>
      <c r="F563" s="63">
        <v>5</v>
      </c>
      <c r="G563" s="63">
        <v>210</v>
      </c>
      <c r="H563" s="63" t="s">
        <v>323</v>
      </c>
      <c r="I563" s="63">
        <v>207</v>
      </c>
      <c r="J563" s="63">
        <v>10</v>
      </c>
      <c r="K563" s="63" t="s">
        <v>323</v>
      </c>
      <c r="L563" s="63">
        <v>10</v>
      </c>
    </row>
    <row r="564" spans="1:12">
      <c r="A564" s="65">
        <v>5</v>
      </c>
      <c r="B564" s="63" t="s">
        <v>401</v>
      </c>
      <c r="C564" s="63">
        <v>10</v>
      </c>
      <c r="D564" s="63">
        <v>4</v>
      </c>
      <c r="E564" s="63">
        <v>1</v>
      </c>
      <c r="F564" s="63">
        <v>5</v>
      </c>
      <c r="G564" s="63">
        <v>198</v>
      </c>
      <c r="H564" s="63" t="s">
        <v>323</v>
      </c>
      <c r="I564" s="63">
        <v>193</v>
      </c>
      <c r="J564" s="63">
        <v>9</v>
      </c>
      <c r="K564" s="63" t="s">
        <v>323</v>
      </c>
      <c r="L564" s="63">
        <v>11</v>
      </c>
    </row>
    <row r="565" spans="1:12">
      <c r="A565" s="63">
        <v>6</v>
      </c>
      <c r="B565" s="63" t="s">
        <v>326</v>
      </c>
      <c r="C565" s="66">
        <v>10</v>
      </c>
      <c r="D565" s="66">
        <v>0</v>
      </c>
      <c r="E565" s="66">
        <v>0</v>
      </c>
      <c r="F565" s="66">
        <v>10</v>
      </c>
      <c r="G565" s="63">
        <v>122</v>
      </c>
      <c r="H565" s="67" t="s">
        <v>323</v>
      </c>
      <c r="I565" s="63">
        <v>256</v>
      </c>
      <c r="J565" s="63">
        <v>0</v>
      </c>
      <c r="K565" s="67" t="s">
        <v>323</v>
      </c>
      <c r="L565" s="63">
        <v>20</v>
      </c>
    </row>
    <row r="567" spans="1:12">
      <c r="A567" s="63" t="s">
        <v>1089</v>
      </c>
    </row>
    <row r="568" spans="1:12">
      <c r="C568" s="63" t="s">
        <v>316</v>
      </c>
      <c r="D568" s="63" t="s">
        <v>317</v>
      </c>
      <c r="E568" s="63" t="s">
        <v>318</v>
      </c>
      <c r="F568" s="63" t="s">
        <v>319</v>
      </c>
      <c r="H568" s="63" t="s">
        <v>320</v>
      </c>
      <c r="K568" s="63" t="s">
        <v>321</v>
      </c>
    </row>
    <row r="569" spans="1:12">
      <c r="A569" s="63">
        <v>1</v>
      </c>
      <c r="B569" s="63" t="s">
        <v>467</v>
      </c>
      <c r="C569" s="63">
        <v>10</v>
      </c>
      <c r="D569" s="63">
        <v>9</v>
      </c>
      <c r="E569" s="63">
        <v>0</v>
      </c>
      <c r="F569" s="63">
        <v>1</v>
      </c>
      <c r="G569" s="63">
        <v>290</v>
      </c>
      <c r="H569" s="63" t="s">
        <v>323</v>
      </c>
      <c r="I569" s="63">
        <v>117</v>
      </c>
      <c r="J569" s="63">
        <v>18</v>
      </c>
      <c r="K569" s="63" t="s">
        <v>323</v>
      </c>
      <c r="L569" s="63">
        <v>2</v>
      </c>
    </row>
    <row r="570" spans="1:12">
      <c r="A570" s="63">
        <v>2</v>
      </c>
      <c r="B570" s="63" t="s">
        <v>500</v>
      </c>
      <c r="C570" s="63">
        <v>10</v>
      </c>
      <c r="D570" s="63">
        <v>9</v>
      </c>
      <c r="E570" s="63">
        <v>0</v>
      </c>
      <c r="F570" s="63">
        <v>1</v>
      </c>
      <c r="G570" s="63">
        <v>336</v>
      </c>
      <c r="H570" s="63" t="s">
        <v>323</v>
      </c>
      <c r="I570" s="63">
        <v>156</v>
      </c>
      <c r="J570" s="63">
        <v>18</v>
      </c>
      <c r="K570" s="63" t="s">
        <v>323</v>
      </c>
      <c r="L570" s="63">
        <v>2</v>
      </c>
    </row>
    <row r="571" spans="1:12">
      <c r="A571" s="63">
        <v>3</v>
      </c>
      <c r="B571" s="63" t="s">
        <v>497</v>
      </c>
      <c r="C571" s="63">
        <v>10</v>
      </c>
      <c r="D571" s="63">
        <v>5</v>
      </c>
      <c r="E571" s="63">
        <v>1</v>
      </c>
      <c r="F571" s="63">
        <v>4</v>
      </c>
      <c r="G571" s="63">
        <v>246</v>
      </c>
      <c r="H571" s="63" t="s">
        <v>323</v>
      </c>
      <c r="I571" s="63">
        <v>215</v>
      </c>
      <c r="J571" s="63">
        <v>11</v>
      </c>
      <c r="K571" s="63" t="s">
        <v>323</v>
      </c>
      <c r="L571" s="63">
        <v>9</v>
      </c>
    </row>
    <row r="572" spans="1:12">
      <c r="A572" s="63">
        <v>4</v>
      </c>
      <c r="B572" s="63" t="s">
        <v>446</v>
      </c>
      <c r="C572" s="63">
        <v>10</v>
      </c>
      <c r="D572" s="63">
        <v>3</v>
      </c>
      <c r="E572" s="63">
        <v>0</v>
      </c>
      <c r="F572" s="63">
        <v>7</v>
      </c>
      <c r="G572" s="63">
        <v>157</v>
      </c>
      <c r="H572" s="63" t="s">
        <v>323</v>
      </c>
      <c r="I572" s="63">
        <v>292</v>
      </c>
      <c r="J572" s="63">
        <v>6</v>
      </c>
      <c r="K572" s="63" t="s">
        <v>323</v>
      </c>
      <c r="L572" s="63">
        <v>14</v>
      </c>
    </row>
    <row r="573" spans="1:12">
      <c r="A573" s="63">
        <v>5</v>
      </c>
      <c r="B573" s="63" t="s">
        <v>1241</v>
      </c>
      <c r="C573" s="63">
        <v>10</v>
      </c>
      <c r="D573" s="63">
        <v>2</v>
      </c>
      <c r="E573" s="63">
        <v>0</v>
      </c>
      <c r="F573" s="63">
        <v>8</v>
      </c>
      <c r="G573" s="63">
        <v>121</v>
      </c>
      <c r="H573" s="63" t="s">
        <v>323</v>
      </c>
      <c r="I573" s="63">
        <v>263</v>
      </c>
      <c r="J573" s="63">
        <v>4</v>
      </c>
      <c r="K573" s="63" t="s">
        <v>323</v>
      </c>
      <c r="L573" s="63">
        <v>16</v>
      </c>
    </row>
    <row r="574" spans="1:12">
      <c r="A574" s="63">
        <v>6</v>
      </c>
      <c r="B574" s="63" t="s">
        <v>410</v>
      </c>
      <c r="C574" s="63">
        <v>10</v>
      </c>
      <c r="D574" s="63">
        <v>1</v>
      </c>
      <c r="E574" s="63">
        <v>1</v>
      </c>
      <c r="F574" s="63">
        <v>8</v>
      </c>
      <c r="G574" s="63">
        <v>158</v>
      </c>
      <c r="H574" s="63" t="s">
        <v>323</v>
      </c>
      <c r="I574" s="63">
        <v>265</v>
      </c>
      <c r="J574" s="63">
        <v>3</v>
      </c>
      <c r="K574" s="63" t="s">
        <v>323</v>
      </c>
      <c r="L574" s="63">
        <v>17</v>
      </c>
    </row>
    <row r="576" spans="1:12">
      <c r="A576" s="63" t="s">
        <v>1281</v>
      </c>
    </row>
    <row r="577" spans="1:12">
      <c r="C577" s="63" t="s">
        <v>316</v>
      </c>
      <c r="D577" s="63" t="s">
        <v>317</v>
      </c>
      <c r="E577" s="63" t="s">
        <v>318</v>
      </c>
      <c r="F577" s="63" t="s">
        <v>319</v>
      </c>
      <c r="H577" s="63" t="s">
        <v>320</v>
      </c>
      <c r="K577" s="63" t="s">
        <v>321</v>
      </c>
    </row>
    <row r="578" spans="1:12">
      <c r="A578" s="63">
        <v>1</v>
      </c>
      <c r="B578" s="63" t="s">
        <v>1282</v>
      </c>
      <c r="C578" s="63">
        <v>3</v>
      </c>
      <c r="D578" s="63">
        <v>2</v>
      </c>
      <c r="E578" s="63">
        <v>1</v>
      </c>
      <c r="F578" s="63">
        <v>0</v>
      </c>
      <c r="G578" s="63">
        <v>161</v>
      </c>
      <c r="H578" s="63" t="s">
        <v>323</v>
      </c>
      <c r="I578" s="63">
        <v>20</v>
      </c>
      <c r="J578" s="63">
        <v>5</v>
      </c>
      <c r="K578" s="63" t="s">
        <v>323</v>
      </c>
      <c r="L578" s="63">
        <v>1</v>
      </c>
    </row>
    <row r="579" spans="1:12">
      <c r="A579" s="63">
        <v>2</v>
      </c>
      <c r="B579" s="63" t="s">
        <v>1283</v>
      </c>
      <c r="C579" s="63">
        <v>3</v>
      </c>
      <c r="D579" s="63">
        <v>2</v>
      </c>
      <c r="E579" s="63">
        <v>0</v>
      </c>
      <c r="F579" s="63">
        <v>1</v>
      </c>
      <c r="G579" s="63">
        <v>74</v>
      </c>
      <c r="H579" s="63" t="s">
        <v>323</v>
      </c>
      <c r="I579" s="63">
        <v>87</v>
      </c>
      <c r="J579" s="63">
        <v>4</v>
      </c>
      <c r="K579" s="63" t="s">
        <v>323</v>
      </c>
      <c r="L579" s="63">
        <v>2</v>
      </c>
    </row>
    <row r="580" spans="1:12">
      <c r="A580" s="63">
        <v>3</v>
      </c>
      <c r="B580" s="63" t="s">
        <v>1284</v>
      </c>
      <c r="C580" s="63">
        <v>3</v>
      </c>
      <c r="D580" s="63">
        <v>1</v>
      </c>
      <c r="E580" s="63">
        <v>1</v>
      </c>
      <c r="F580" s="63">
        <v>1</v>
      </c>
      <c r="G580" s="63">
        <v>92</v>
      </c>
      <c r="H580" s="63" t="s">
        <v>323</v>
      </c>
      <c r="I580" s="63">
        <v>24</v>
      </c>
      <c r="J580" s="63">
        <v>3</v>
      </c>
      <c r="K580" s="63" t="s">
        <v>323</v>
      </c>
      <c r="L580" s="63">
        <v>3</v>
      </c>
    </row>
    <row r="581" spans="1:12">
      <c r="A581" s="63">
        <v>4</v>
      </c>
      <c r="B581" s="63" t="s">
        <v>1285</v>
      </c>
      <c r="C581" s="63">
        <v>3</v>
      </c>
      <c r="D581" s="63">
        <v>0</v>
      </c>
      <c r="E581" s="63">
        <v>0</v>
      </c>
      <c r="F581" s="63">
        <v>3</v>
      </c>
      <c r="G581" s="63">
        <v>0</v>
      </c>
      <c r="H581" s="63" t="s">
        <v>323</v>
      </c>
      <c r="I581" s="63">
        <v>196</v>
      </c>
      <c r="J581" s="63">
        <v>0</v>
      </c>
      <c r="K581" s="63" t="s">
        <v>323</v>
      </c>
      <c r="L581" s="63">
        <v>6</v>
      </c>
    </row>
    <row r="583" spans="1:12">
      <c r="A583" s="63" t="s">
        <v>1286</v>
      </c>
    </row>
    <row r="584" spans="1:12">
      <c r="C584" s="63" t="s">
        <v>316</v>
      </c>
      <c r="D584" s="63" t="s">
        <v>317</v>
      </c>
      <c r="E584" s="63" t="s">
        <v>318</v>
      </c>
      <c r="F584" s="63" t="s">
        <v>319</v>
      </c>
      <c r="H584" s="63" t="s">
        <v>320</v>
      </c>
      <c r="K584" s="63" t="s">
        <v>321</v>
      </c>
    </row>
    <row r="585" spans="1:12">
      <c r="A585" s="63">
        <v>1</v>
      </c>
      <c r="B585" s="63" t="s">
        <v>1287</v>
      </c>
      <c r="C585" s="63">
        <v>3</v>
      </c>
      <c r="D585" s="63">
        <v>3</v>
      </c>
      <c r="E585" s="63">
        <v>0</v>
      </c>
      <c r="F585" s="63">
        <v>0</v>
      </c>
      <c r="G585" s="63">
        <v>437</v>
      </c>
      <c r="H585" s="63" t="s">
        <v>323</v>
      </c>
      <c r="I585" s="63">
        <v>31</v>
      </c>
      <c r="J585" s="63">
        <v>6</v>
      </c>
      <c r="K585" s="63" t="s">
        <v>323</v>
      </c>
      <c r="L585" s="63">
        <v>0</v>
      </c>
    </row>
    <row r="586" spans="1:12">
      <c r="A586" s="63">
        <v>2</v>
      </c>
      <c r="B586" s="63" t="s">
        <v>1288</v>
      </c>
      <c r="C586" s="63">
        <v>3</v>
      </c>
      <c r="D586" s="63">
        <v>2</v>
      </c>
      <c r="E586" s="63">
        <v>0</v>
      </c>
      <c r="F586" s="63">
        <v>1</v>
      </c>
      <c r="G586" s="63">
        <v>102</v>
      </c>
      <c r="H586" s="63" t="s">
        <v>323</v>
      </c>
      <c r="I586" s="63">
        <v>163</v>
      </c>
      <c r="J586" s="63">
        <v>4</v>
      </c>
      <c r="K586" s="63" t="s">
        <v>323</v>
      </c>
      <c r="L586" s="63">
        <v>2</v>
      </c>
    </row>
    <row r="587" spans="1:12">
      <c r="A587" s="63">
        <v>3</v>
      </c>
      <c r="B587" s="63" t="s">
        <v>1289</v>
      </c>
      <c r="C587" s="63">
        <v>3</v>
      </c>
      <c r="D587" s="63">
        <v>1</v>
      </c>
      <c r="E587" s="63">
        <v>0</v>
      </c>
      <c r="F587" s="63">
        <v>2</v>
      </c>
      <c r="G587" s="63">
        <v>21</v>
      </c>
      <c r="H587" s="63" t="s">
        <v>323</v>
      </c>
      <c r="I587" s="63">
        <v>176</v>
      </c>
      <c r="J587" s="63">
        <v>2</v>
      </c>
      <c r="K587" s="63" t="s">
        <v>323</v>
      </c>
      <c r="L587" s="63">
        <v>4</v>
      </c>
    </row>
    <row r="588" spans="1:12">
      <c r="A588" s="63">
        <v>4</v>
      </c>
      <c r="B588" s="63" t="s">
        <v>1290</v>
      </c>
      <c r="C588" s="63">
        <v>3</v>
      </c>
      <c r="D588" s="63">
        <v>0</v>
      </c>
      <c r="E588" s="63">
        <v>0</v>
      </c>
      <c r="F588" s="63">
        <v>3</v>
      </c>
      <c r="G588" s="63">
        <v>26</v>
      </c>
      <c r="H588" s="63" t="s">
        <v>323</v>
      </c>
      <c r="I588" s="63">
        <v>216</v>
      </c>
      <c r="J588" s="63">
        <v>0</v>
      </c>
      <c r="K588" s="63" t="s">
        <v>323</v>
      </c>
      <c r="L588" s="63">
        <v>6</v>
      </c>
    </row>
    <row r="590" spans="1:12">
      <c r="A590" s="63" t="s">
        <v>1291</v>
      </c>
    </row>
    <row r="591" spans="1:12">
      <c r="C591" s="63" t="s">
        <v>316</v>
      </c>
      <c r="D591" s="63" t="s">
        <v>317</v>
      </c>
      <c r="E591" s="63" t="s">
        <v>318</v>
      </c>
      <c r="F591" s="63" t="s">
        <v>319</v>
      </c>
      <c r="H591" s="63" t="s">
        <v>320</v>
      </c>
      <c r="K591" s="63" t="s">
        <v>321</v>
      </c>
    </row>
    <row r="592" spans="1:12">
      <c r="A592" s="63">
        <v>1</v>
      </c>
      <c r="B592" s="63" t="s">
        <v>1292</v>
      </c>
      <c r="C592" s="63">
        <v>3</v>
      </c>
      <c r="D592" s="63">
        <v>3</v>
      </c>
      <c r="E592" s="63">
        <v>0</v>
      </c>
      <c r="F592" s="63">
        <v>0</v>
      </c>
      <c r="G592" s="63">
        <v>184</v>
      </c>
      <c r="H592" s="63" t="s">
        <v>323</v>
      </c>
      <c r="I592" s="63">
        <v>76</v>
      </c>
      <c r="J592" s="63">
        <v>6</v>
      </c>
      <c r="K592" s="63" t="s">
        <v>323</v>
      </c>
      <c r="L592" s="63">
        <v>0</v>
      </c>
    </row>
    <row r="593" spans="1:12">
      <c r="A593" s="63">
        <v>2</v>
      </c>
      <c r="B593" s="63" t="s">
        <v>1293</v>
      </c>
      <c r="C593" s="63">
        <v>3</v>
      </c>
      <c r="D593" s="63">
        <v>2</v>
      </c>
      <c r="E593" s="63">
        <v>0</v>
      </c>
      <c r="F593" s="63">
        <v>1</v>
      </c>
      <c r="G593" s="63">
        <v>224</v>
      </c>
      <c r="H593" s="63" t="s">
        <v>323</v>
      </c>
      <c r="I593" s="63">
        <v>97</v>
      </c>
      <c r="J593" s="63">
        <v>4</v>
      </c>
      <c r="K593" s="63" t="s">
        <v>323</v>
      </c>
      <c r="L593" s="63">
        <v>2</v>
      </c>
    </row>
    <row r="594" spans="1:12">
      <c r="A594" s="63">
        <v>3</v>
      </c>
      <c r="B594" s="63" t="s">
        <v>1294</v>
      </c>
      <c r="C594" s="63">
        <v>3</v>
      </c>
      <c r="D594" s="63">
        <v>1</v>
      </c>
      <c r="E594" s="63">
        <v>0</v>
      </c>
      <c r="F594" s="63">
        <v>2</v>
      </c>
      <c r="G594" s="63">
        <v>77</v>
      </c>
      <c r="H594" s="63" t="s">
        <v>323</v>
      </c>
      <c r="I594" s="63">
        <v>228</v>
      </c>
      <c r="J594" s="63">
        <v>2</v>
      </c>
      <c r="K594" s="63" t="s">
        <v>323</v>
      </c>
      <c r="L594" s="63">
        <v>4</v>
      </c>
    </row>
    <row r="595" spans="1:12">
      <c r="A595" s="63">
        <v>4</v>
      </c>
      <c r="B595" s="63" t="s">
        <v>1295</v>
      </c>
      <c r="C595" s="63">
        <v>3</v>
      </c>
      <c r="D595" s="63">
        <v>0</v>
      </c>
      <c r="E595" s="63">
        <v>0</v>
      </c>
      <c r="F595" s="63">
        <v>3</v>
      </c>
      <c r="G595" s="63">
        <v>48</v>
      </c>
      <c r="H595" s="63" t="s">
        <v>323</v>
      </c>
      <c r="I595" s="63">
        <v>132</v>
      </c>
      <c r="J595" s="63">
        <v>0</v>
      </c>
      <c r="K595" s="63" t="s">
        <v>323</v>
      </c>
      <c r="L595" s="63">
        <v>6</v>
      </c>
    </row>
    <row r="597" spans="1:12">
      <c r="A597" s="63" t="s">
        <v>1296</v>
      </c>
    </row>
    <row r="598" spans="1:12">
      <c r="C598" s="63" t="s">
        <v>316</v>
      </c>
      <c r="D598" s="63" t="s">
        <v>317</v>
      </c>
      <c r="E598" s="63" t="s">
        <v>318</v>
      </c>
      <c r="F598" s="63" t="s">
        <v>319</v>
      </c>
      <c r="H598" s="63" t="s">
        <v>320</v>
      </c>
      <c r="K598" s="63" t="s">
        <v>321</v>
      </c>
    </row>
    <row r="599" spans="1:12">
      <c r="A599" s="63">
        <v>1</v>
      </c>
      <c r="B599" s="63" t="s">
        <v>1297</v>
      </c>
      <c r="C599" s="63">
        <v>3</v>
      </c>
      <c r="D599" s="63">
        <v>3</v>
      </c>
      <c r="E599" s="63">
        <v>0</v>
      </c>
      <c r="F599" s="63">
        <v>0</v>
      </c>
      <c r="G599" s="63">
        <v>132</v>
      </c>
      <c r="H599" s="63" t="s">
        <v>323</v>
      </c>
      <c r="I599" s="63">
        <v>4</v>
      </c>
      <c r="J599" s="63">
        <v>6</v>
      </c>
      <c r="K599" s="63" t="s">
        <v>323</v>
      </c>
      <c r="L599" s="63">
        <v>0</v>
      </c>
    </row>
    <row r="600" spans="1:12">
      <c r="A600" s="63">
        <v>2</v>
      </c>
      <c r="B600" s="63" t="s">
        <v>1298</v>
      </c>
      <c r="C600" s="63">
        <v>3</v>
      </c>
      <c r="D600" s="63">
        <v>2</v>
      </c>
      <c r="E600" s="63">
        <v>0</v>
      </c>
      <c r="F600" s="63">
        <v>1</v>
      </c>
      <c r="G600" s="63">
        <v>40</v>
      </c>
      <c r="H600" s="63" t="s">
        <v>323</v>
      </c>
      <c r="I600" s="63">
        <v>84</v>
      </c>
      <c r="J600" s="63">
        <v>4</v>
      </c>
      <c r="K600" s="63" t="s">
        <v>323</v>
      </c>
      <c r="L600" s="63">
        <v>2</v>
      </c>
    </row>
    <row r="601" spans="1:12">
      <c r="A601" s="63">
        <v>3</v>
      </c>
      <c r="B601" s="63" t="s">
        <v>1299</v>
      </c>
      <c r="C601" s="63">
        <v>3</v>
      </c>
      <c r="D601" s="63">
        <v>1</v>
      </c>
      <c r="E601" s="63">
        <v>0</v>
      </c>
      <c r="F601" s="63">
        <v>2</v>
      </c>
      <c r="G601" s="63">
        <v>40</v>
      </c>
      <c r="H601" s="63" t="s">
        <v>323</v>
      </c>
      <c r="I601" s="63">
        <v>45</v>
      </c>
      <c r="J601" s="63">
        <v>2</v>
      </c>
      <c r="K601" s="63" t="s">
        <v>323</v>
      </c>
      <c r="L601" s="63">
        <v>4</v>
      </c>
    </row>
    <row r="602" spans="1:12">
      <c r="A602" s="63">
        <v>4</v>
      </c>
      <c r="B602" s="63" t="s">
        <v>1300</v>
      </c>
      <c r="C602" s="63">
        <v>3</v>
      </c>
      <c r="D602" s="63">
        <v>0</v>
      </c>
      <c r="E602" s="63">
        <v>0</v>
      </c>
      <c r="F602" s="63">
        <v>3</v>
      </c>
      <c r="G602" s="63">
        <v>9</v>
      </c>
      <c r="H602" s="63" t="s">
        <v>323</v>
      </c>
      <c r="I602" s="63">
        <v>88</v>
      </c>
      <c r="J602" s="63">
        <v>0</v>
      </c>
      <c r="K602" s="63" t="s">
        <v>323</v>
      </c>
      <c r="L602" s="63">
        <v>6</v>
      </c>
    </row>
    <row r="604" spans="1:12">
      <c r="A604" s="63" t="s">
        <v>1301</v>
      </c>
    </row>
    <row r="605" spans="1:12">
      <c r="C605" s="63" t="s">
        <v>316</v>
      </c>
      <c r="D605" s="63" t="s">
        <v>317</v>
      </c>
      <c r="E605" s="63" t="s">
        <v>318</v>
      </c>
      <c r="F605" s="63" t="s">
        <v>319</v>
      </c>
      <c r="H605" s="63" t="s">
        <v>320</v>
      </c>
      <c r="K605" s="63" t="s">
        <v>321</v>
      </c>
    </row>
    <row r="606" spans="1:12">
      <c r="A606" s="63">
        <v>1</v>
      </c>
      <c r="B606" s="63" t="s">
        <v>1302</v>
      </c>
      <c r="C606" s="63">
        <v>3</v>
      </c>
      <c r="D606" s="63">
        <v>3</v>
      </c>
      <c r="E606" s="63">
        <v>0</v>
      </c>
      <c r="F606" s="63">
        <v>0</v>
      </c>
      <c r="G606" s="63">
        <v>168</v>
      </c>
      <c r="H606" s="63" t="s">
        <v>323</v>
      </c>
      <c r="I606" s="63">
        <v>33</v>
      </c>
      <c r="J606" s="63">
        <v>6</v>
      </c>
      <c r="K606" s="63" t="s">
        <v>323</v>
      </c>
      <c r="L606" s="63">
        <v>0</v>
      </c>
    </row>
    <row r="607" spans="1:12">
      <c r="A607" s="63">
        <v>2</v>
      </c>
      <c r="B607" s="63" t="s">
        <v>1303</v>
      </c>
      <c r="C607" s="63">
        <v>3</v>
      </c>
      <c r="D607" s="63">
        <v>2</v>
      </c>
      <c r="E607" s="63">
        <v>0</v>
      </c>
      <c r="F607" s="63">
        <v>1</v>
      </c>
      <c r="G607" s="63">
        <v>70</v>
      </c>
      <c r="H607" s="63" t="s">
        <v>323</v>
      </c>
      <c r="I607" s="63">
        <v>78</v>
      </c>
      <c r="J607" s="63">
        <v>4</v>
      </c>
      <c r="K607" s="63" t="s">
        <v>323</v>
      </c>
      <c r="L607" s="63">
        <v>2</v>
      </c>
    </row>
    <row r="608" spans="1:12">
      <c r="A608" s="63">
        <v>3</v>
      </c>
      <c r="B608" s="63" t="s">
        <v>1304</v>
      </c>
      <c r="C608" s="63">
        <v>3</v>
      </c>
      <c r="D608" s="63">
        <v>1</v>
      </c>
      <c r="E608" s="63">
        <v>0</v>
      </c>
      <c r="F608" s="63">
        <v>2</v>
      </c>
      <c r="G608" s="63">
        <v>53</v>
      </c>
      <c r="H608" s="63" t="s">
        <v>323</v>
      </c>
      <c r="I608" s="63">
        <v>103</v>
      </c>
      <c r="J608" s="63">
        <v>2</v>
      </c>
      <c r="K608" s="63" t="s">
        <v>323</v>
      </c>
      <c r="L608" s="63">
        <v>4</v>
      </c>
    </row>
    <row r="609" spans="1:12">
      <c r="A609" s="63">
        <v>4</v>
      </c>
      <c r="B609" s="63" t="s">
        <v>1305</v>
      </c>
      <c r="C609" s="63">
        <v>3</v>
      </c>
      <c r="D609" s="63">
        <v>0</v>
      </c>
      <c r="E609" s="63">
        <v>0</v>
      </c>
      <c r="F609" s="63">
        <v>3</v>
      </c>
      <c r="G609" s="63">
        <v>9</v>
      </c>
      <c r="H609" s="63" t="s">
        <v>323</v>
      </c>
      <c r="I609" s="63">
        <v>86</v>
      </c>
      <c r="J609" s="63">
        <v>0</v>
      </c>
      <c r="K609" s="63" t="s">
        <v>323</v>
      </c>
      <c r="L609" s="63">
        <v>6</v>
      </c>
    </row>
    <row r="611" spans="1:12">
      <c r="A611" s="63" t="s">
        <v>1306</v>
      </c>
    </row>
    <row r="612" spans="1:12">
      <c r="C612" s="63" t="s">
        <v>316</v>
      </c>
      <c r="D612" s="63" t="s">
        <v>317</v>
      </c>
      <c r="E612" s="63" t="s">
        <v>318</v>
      </c>
      <c r="F612" s="63" t="s">
        <v>319</v>
      </c>
      <c r="H612" s="63" t="s">
        <v>320</v>
      </c>
      <c r="K612" s="63" t="s">
        <v>321</v>
      </c>
    </row>
    <row r="613" spans="1:12">
      <c r="A613" s="63">
        <v>1</v>
      </c>
      <c r="B613" s="63" t="s">
        <v>1307</v>
      </c>
      <c r="C613" s="63">
        <v>3</v>
      </c>
      <c r="D613" s="63">
        <v>3</v>
      </c>
      <c r="E613" s="63">
        <v>0</v>
      </c>
      <c r="F613" s="63">
        <v>0</v>
      </c>
      <c r="G613" s="63">
        <v>231</v>
      </c>
      <c r="H613" s="63" t="s">
        <v>323</v>
      </c>
      <c r="I613" s="63">
        <v>16</v>
      </c>
      <c r="J613" s="63">
        <v>6</v>
      </c>
      <c r="K613" s="63" t="s">
        <v>323</v>
      </c>
      <c r="L613" s="63">
        <v>0</v>
      </c>
    </row>
    <row r="614" spans="1:12">
      <c r="A614" s="63">
        <v>2</v>
      </c>
      <c r="B614" s="63" t="s">
        <v>1308</v>
      </c>
      <c r="C614" s="63">
        <v>3</v>
      </c>
      <c r="D614" s="63">
        <v>2</v>
      </c>
      <c r="E614" s="63">
        <v>0</v>
      </c>
      <c r="F614" s="63">
        <v>1</v>
      </c>
      <c r="G614" s="63">
        <v>46</v>
      </c>
      <c r="H614" s="63" t="s">
        <v>323</v>
      </c>
      <c r="I614" s="63">
        <v>59</v>
      </c>
      <c r="J614" s="63">
        <v>4</v>
      </c>
      <c r="K614" s="63" t="s">
        <v>323</v>
      </c>
      <c r="L614" s="63">
        <v>2</v>
      </c>
    </row>
    <row r="615" spans="1:12">
      <c r="A615" s="63">
        <v>3</v>
      </c>
      <c r="B615" s="63" t="s">
        <v>1309</v>
      </c>
      <c r="C615" s="63">
        <v>3</v>
      </c>
      <c r="D615" s="63">
        <v>1</v>
      </c>
      <c r="E615" s="63">
        <v>0</v>
      </c>
      <c r="F615" s="63">
        <v>2</v>
      </c>
      <c r="G615" s="63">
        <v>27</v>
      </c>
      <c r="H615" s="63" t="s">
        <v>323</v>
      </c>
      <c r="I615" s="63">
        <v>111</v>
      </c>
      <c r="J615" s="63">
        <v>2</v>
      </c>
      <c r="K615" s="63" t="s">
        <v>323</v>
      </c>
      <c r="L615" s="63">
        <v>4</v>
      </c>
    </row>
    <row r="616" spans="1:12">
      <c r="A616" s="63">
        <v>4</v>
      </c>
      <c r="B616" s="63" t="s">
        <v>1310</v>
      </c>
      <c r="C616" s="63">
        <v>3</v>
      </c>
      <c r="D616" s="63">
        <v>0</v>
      </c>
      <c r="E616" s="63">
        <v>0</v>
      </c>
      <c r="F616" s="63">
        <v>3</v>
      </c>
      <c r="G616" s="63">
        <v>7</v>
      </c>
      <c r="H616" s="63" t="s">
        <v>323</v>
      </c>
      <c r="I616" s="63">
        <v>125</v>
      </c>
      <c r="J616" s="63">
        <v>0</v>
      </c>
      <c r="K616" s="63" t="s">
        <v>323</v>
      </c>
      <c r="L616" s="63">
        <v>6</v>
      </c>
    </row>
    <row r="618" spans="1:12">
      <c r="A618" s="63" t="s">
        <v>1311</v>
      </c>
    </row>
    <row r="619" spans="1:12">
      <c r="C619" s="63" t="s">
        <v>316</v>
      </c>
      <c r="D619" s="63" t="s">
        <v>317</v>
      </c>
      <c r="E619" s="63" t="s">
        <v>318</v>
      </c>
      <c r="F619" s="63" t="s">
        <v>319</v>
      </c>
      <c r="H619" s="63" t="s">
        <v>320</v>
      </c>
      <c r="K619" s="63" t="s">
        <v>321</v>
      </c>
    </row>
    <row r="620" spans="1:12">
      <c r="A620" s="63">
        <v>1</v>
      </c>
      <c r="B620" s="63" t="s">
        <v>1312</v>
      </c>
      <c r="C620" s="63">
        <v>3</v>
      </c>
      <c r="D620" s="63">
        <v>3</v>
      </c>
      <c r="E620" s="63">
        <v>0</v>
      </c>
      <c r="F620" s="63">
        <v>0</v>
      </c>
      <c r="G620" s="63">
        <v>126</v>
      </c>
      <c r="H620" s="63" t="s">
        <v>323</v>
      </c>
      <c r="I620" s="63">
        <v>26</v>
      </c>
      <c r="J620" s="63">
        <v>6</v>
      </c>
      <c r="K620" s="63" t="s">
        <v>323</v>
      </c>
      <c r="L620" s="63">
        <v>0</v>
      </c>
    </row>
    <row r="621" spans="1:12">
      <c r="A621" s="63">
        <v>2</v>
      </c>
      <c r="B621" s="63" t="s">
        <v>1313</v>
      </c>
      <c r="C621" s="63">
        <v>3</v>
      </c>
      <c r="D621" s="63">
        <v>2</v>
      </c>
      <c r="E621" s="63">
        <v>0</v>
      </c>
      <c r="F621" s="63">
        <v>1</v>
      </c>
      <c r="G621" s="63">
        <v>99</v>
      </c>
      <c r="H621" s="63" t="s">
        <v>323</v>
      </c>
      <c r="I621" s="63">
        <v>54</v>
      </c>
      <c r="J621" s="63">
        <v>4</v>
      </c>
      <c r="K621" s="63" t="s">
        <v>323</v>
      </c>
      <c r="L621" s="63">
        <v>2</v>
      </c>
    </row>
    <row r="622" spans="1:12">
      <c r="A622" s="63">
        <v>3</v>
      </c>
      <c r="B622" s="63" t="s">
        <v>1314</v>
      </c>
      <c r="C622" s="63">
        <v>3</v>
      </c>
      <c r="D622" s="63">
        <v>1</v>
      </c>
      <c r="E622" s="63">
        <v>0</v>
      </c>
      <c r="F622" s="63">
        <v>2</v>
      </c>
      <c r="G622" s="63">
        <v>41</v>
      </c>
      <c r="H622" s="63" t="s">
        <v>323</v>
      </c>
      <c r="I622" s="63">
        <v>108</v>
      </c>
      <c r="J622" s="63">
        <v>2</v>
      </c>
      <c r="K622" s="63" t="s">
        <v>323</v>
      </c>
      <c r="L622" s="63">
        <v>4</v>
      </c>
    </row>
    <row r="623" spans="1:12">
      <c r="A623" s="63">
        <v>4</v>
      </c>
      <c r="B623" s="63" t="s">
        <v>1315</v>
      </c>
      <c r="C623" s="63">
        <v>3</v>
      </c>
      <c r="D623" s="63">
        <v>0</v>
      </c>
      <c r="E623" s="63">
        <v>0</v>
      </c>
      <c r="F623" s="63">
        <v>3</v>
      </c>
      <c r="G623" s="63">
        <v>38</v>
      </c>
      <c r="H623" s="63" t="s">
        <v>323</v>
      </c>
      <c r="I623" s="63">
        <v>116</v>
      </c>
      <c r="J623" s="63">
        <v>0</v>
      </c>
      <c r="K623" s="63" t="s">
        <v>323</v>
      </c>
      <c r="L623" s="63">
        <v>6</v>
      </c>
    </row>
    <row r="625" spans="1:12">
      <c r="A625" s="63" t="s">
        <v>1316</v>
      </c>
    </row>
    <row r="626" spans="1:12">
      <c r="C626" s="63" t="s">
        <v>316</v>
      </c>
      <c r="D626" s="63" t="s">
        <v>317</v>
      </c>
      <c r="E626" s="63" t="s">
        <v>318</v>
      </c>
      <c r="F626" s="63" t="s">
        <v>319</v>
      </c>
      <c r="H626" s="63" t="s">
        <v>320</v>
      </c>
      <c r="K626" s="63" t="s">
        <v>321</v>
      </c>
    </row>
    <row r="627" spans="1:12">
      <c r="A627" s="63">
        <v>1</v>
      </c>
      <c r="B627" s="63" t="s">
        <v>1317</v>
      </c>
      <c r="C627" s="63">
        <v>3</v>
      </c>
      <c r="D627" s="63">
        <v>3</v>
      </c>
      <c r="E627" s="63">
        <v>0</v>
      </c>
      <c r="F627" s="63">
        <v>0</v>
      </c>
      <c r="G627" s="63">
        <v>201</v>
      </c>
      <c r="H627" s="63" t="s">
        <v>323</v>
      </c>
      <c r="I627" s="63">
        <v>18</v>
      </c>
      <c r="J627" s="63">
        <v>6</v>
      </c>
      <c r="K627" s="63" t="s">
        <v>323</v>
      </c>
      <c r="L627" s="63">
        <v>0</v>
      </c>
    </row>
    <row r="628" spans="1:12">
      <c r="A628" s="63">
        <v>2</v>
      </c>
      <c r="B628" s="63" t="s">
        <v>1318</v>
      </c>
      <c r="C628" s="63">
        <v>3</v>
      </c>
      <c r="D628" s="63">
        <v>2</v>
      </c>
      <c r="E628" s="63">
        <v>0</v>
      </c>
      <c r="F628" s="63">
        <v>1</v>
      </c>
      <c r="G628" s="63">
        <v>110</v>
      </c>
      <c r="H628" s="63" t="s">
        <v>323</v>
      </c>
      <c r="I628" s="63">
        <v>54</v>
      </c>
      <c r="J628" s="63">
        <v>4</v>
      </c>
      <c r="K628" s="63" t="s">
        <v>323</v>
      </c>
      <c r="L628" s="63">
        <v>2</v>
      </c>
    </row>
    <row r="629" spans="1:12">
      <c r="A629" s="63">
        <v>3</v>
      </c>
      <c r="B629" s="63" t="s">
        <v>1319</v>
      </c>
      <c r="C629" s="63">
        <v>3</v>
      </c>
      <c r="D629" s="63">
        <v>1</v>
      </c>
      <c r="E629" s="63">
        <v>0</v>
      </c>
      <c r="F629" s="63">
        <v>2</v>
      </c>
      <c r="G629" s="63">
        <v>40</v>
      </c>
      <c r="H629" s="63" t="s">
        <v>323</v>
      </c>
      <c r="I629" s="63">
        <v>119</v>
      </c>
      <c r="J629" s="63">
        <v>2</v>
      </c>
      <c r="K629" s="63" t="s">
        <v>323</v>
      </c>
      <c r="L629" s="63">
        <v>4</v>
      </c>
    </row>
    <row r="630" spans="1:12">
      <c r="A630" s="63">
        <v>4</v>
      </c>
      <c r="B630" s="63" t="s">
        <v>1320</v>
      </c>
      <c r="C630" s="63">
        <v>3</v>
      </c>
      <c r="D630" s="63">
        <v>0</v>
      </c>
      <c r="E630" s="63">
        <v>0</v>
      </c>
      <c r="F630" s="63">
        <v>3</v>
      </c>
      <c r="G630" s="63">
        <v>12</v>
      </c>
      <c r="H630" s="63" t="s">
        <v>323</v>
      </c>
      <c r="I630" s="63">
        <v>172</v>
      </c>
      <c r="J630" s="63">
        <v>0</v>
      </c>
      <c r="K630" s="63" t="s">
        <v>323</v>
      </c>
      <c r="L630" s="63">
        <v>6</v>
      </c>
    </row>
    <row r="632" spans="1:12">
      <c r="A632" s="63" t="s">
        <v>1321</v>
      </c>
    </row>
    <row r="633" spans="1:12">
      <c r="C633" s="63" t="s">
        <v>316</v>
      </c>
      <c r="D633" s="63" t="s">
        <v>317</v>
      </c>
      <c r="E633" s="63" t="s">
        <v>318</v>
      </c>
      <c r="F633" s="63" t="s">
        <v>319</v>
      </c>
      <c r="H633" s="63" t="s">
        <v>320</v>
      </c>
      <c r="K633" s="63" t="s">
        <v>321</v>
      </c>
    </row>
    <row r="634" spans="1:12">
      <c r="A634" s="63">
        <v>1</v>
      </c>
      <c r="B634" s="63" t="s">
        <v>1287</v>
      </c>
      <c r="C634" s="63">
        <v>5</v>
      </c>
      <c r="D634" s="63">
        <v>5</v>
      </c>
      <c r="E634" s="63">
        <v>0</v>
      </c>
      <c r="F634" s="63">
        <v>0</v>
      </c>
      <c r="G634" s="63">
        <v>518</v>
      </c>
      <c r="H634" s="63" t="s">
        <v>323</v>
      </c>
      <c r="I634" s="63">
        <v>78</v>
      </c>
      <c r="J634" s="63">
        <v>10</v>
      </c>
      <c r="K634" s="63" t="s">
        <v>323</v>
      </c>
      <c r="L634" s="63">
        <v>0</v>
      </c>
    </row>
    <row r="635" spans="1:12">
      <c r="A635" s="63">
        <v>2</v>
      </c>
      <c r="B635" s="63" t="s">
        <v>1288</v>
      </c>
      <c r="C635" s="63">
        <v>5</v>
      </c>
      <c r="D635" s="63">
        <v>3</v>
      </c>
      <c r="E635" s="63">
        <v>0</v>
      </c>
      <c r="F635" s="63">
        <v>2</v>
      </c>
      <c r="G635" s="63">
        <v>137</v>
      </c>
      <c r="H635" s="63" t="s">
        <v>323</v>
      </c>
      <c r="I635" s="63">
        <v>212</v>
      </c>
      <c r="J635" s="63">
        <v>6</v>
      </c>
      <c r="K635" s="63" t="s">
        <v>323</v>
      </c>
      <c r="L635" s="63">
        <v>4</v>
      </c>
    </row>
    <row r="636" spans="1:12">
      <c r="A636" s="63">
        <v>3</v>
      </c>
      <c r="B636" s="63" t="s">
        <v>1284</v>
      </c>
      <c r="C636" s="63">
        <v>5</v>
      </c>
      <c r="D636" s="63">
        <v>2</v>
      </c>
      <c r="E636" s="63">
        <v>1</v>
      </c>
      <c r="F636" s="63">
        <v>2</v>
      </c>
      <c r="G636" s="63">
        <v>139</v>
      </c>
      <c r="H636" s="63" t="s">
        <v>323</v>
      </c>
      <c r="I636" s="63">
        <v>82</v>
      </c>
      <c r="J636" s="63">
        <v>5</v>
      </c>
      <c r="K636" s="63" t="s">
        <v>323</v>
      </c>
      <c r="L636" s="63">
        <v>5</v>
      </c>
    </row>
    <row r="637" spans="1:12">
      <c r="A637" s="63">
        <v>4</v>
      </c>
      <c r="B637" s="63" t="s">
        <v>1282</v>
      </c>
      <c r="C637" s="63">
        <v>5</v>
      </c>
      <c r="D637" s="63">
        <v>2</v>
      </c>
      <c r="E637" s="63">
        <v>1</v>
      </c>
      <c r="F637" s="63">
        <v>2</v>
      </c>
      <c r="G637" s="63">
        <v>165</v>
      </c>
      <c r="H637" s="63" t="s">
        <v>323</v>
      </c>
      <c r="I637" s="63">
        <v>133</v>
      </c>
      <c r="J637" s="63">
        <v>5</v>
      </c>
      <c r="K637" s="63" t="s">
        <v>323</v>
      </c>
      <c r="L637" s="63">
        <v>5</v>
      </c>
    </row>
    <row r="638" spans="1:12">
      <c r="A638" s="63">
        <v>5</v>
      </c>
      <c r="B638" s="63" t="s">
        <v>1283</v>
      </c>
      <c r="C638" s="63">
        <v>5</v>
      </c>
      <c r="D638" s="63">
        <v>2</v>
      </c>
      <c r="E638" s="63">
        <v>0</v>
      </c>
      <c r="F638" s="63">
        <v>3</v>
      </c>
      <c r="G638" s="63">
        <v>91</v>
      </c>
      <c r="H638" s="63" t="s">
        <v>323</v>
      </c>
      <c r="I638" s="63">
        <v>243</v>
      </c>
      <c r="J638" s="63">
        <v>4</v>
      </c>
      <c r="K638" s="63" t="s">
        <v>323</v>
      </c>
      <c r="L638" s="63">
        <v>6</v>
      </c>
    </row>
    <row r="639" spans="1:12">
      <c r="A639" s="63">
        <v>6</v>
      </c>
      <c r="B639" s="63" t="s">
        <v>1289</v>
      </c>
      <c r="C639" s="63">
        <v>5</v>
      </c>
      <c r="D639" s="63">
        <v>0</v>
      </c>
      <c r="E639" s="63">
        <v>0</v>
      </c>
      <c r="F639" s="63">
        <v>5</v>
      </c>
      <c r="G639" s="63">
        <v>16</v>
      </c>
      <c r="H639" s="63" t="s">
        <v>323</v>
      </c>
      <c r="I639" s="63">
        <v>318</v>
      </c>
      <c r="J639" s="63">
        <v>0</v>
      </c>
      <c r="K639" s="63" t="s">
        <v>323</v>
      </c>
      <c r="L639" s="63">
        <v>10</v>
      </c>
    </row>
    <row r="641" spans="1:12">
      <c r="A641" s="63" t="s">
        <v>1322</v>
      </c>
    </row>
    <row r="642" spans="1:12">
      <c r="C642" s="63" t="s">
        <v>316</v>
      </c>
      <c r="D642" s="63" t="s">
        <v>317</v>
      </c>
      <c r="E642" s="63" t="s">
        <v>318</v>
      </c>
      <c r="F642" s="63" t="s">
        <v>319</v>
      </c>
      <c r="H642" s="63" t="s">
        <v>320</v>
      </c>
      <c r="K642" s="63" t="s">
        <v>321</v>
      </c>
    </row>
    <row r="643" spans="1:12">
      <c r="A643" s="63">
        <v>1</v>
      </c>
      <c r="B643" s="63" t="s">
        <v>1292</v>
      </c>
      <c r="C643" s="63">
        <v>5</v>
      </c>
      <c r="D643" s="63">
        <v>5</v>
      </c>
      <c r="E643" s="63">
        <v>0</v>
      </c>
      <c r="F643" s="63">
        <v>0</v>
      </c>
      <c r="G643" s="63">
        <v>284</v>
      </c>
      <c r="H643" s="63" t="s">
        <v>323</v>
      </c>
      <c r="I643" s="63">
        <v>107</v>
      </c>
      <c r="J643" s="63">
        <v>10</v>
      </c>
      <c r="K643" s="63" t="s">
        <v>323</v>
      </c>
      <c r="L643" s="63">
        <v>0</v>
      </c>
    </row>
    <row r="644" spans="1:12">
      <c r="A644" s="63">
        <v>2</v>
      </c>
      <c r="B644" s="63" t="s">
        <v>1293</v>
      </c>
      <c r="C644" s="63">
        <v>5</v>
      </c>
      <c r="D644" s="63">
        <v>4</v>
      </c>
      <c r="E644" s="63">
        <v>0</v>
      </c>
      <c r="F644" s="63">
        <v>1</v>
      </c>
      <c r="G644" s="63">
        <v>356</v>
      </c>
      <c r="H644" s="63" t="s">
        <v>323</v>
      </c>
      <c r="I644" s="63">
        <v>96</v>
      </c>
      <c r="J644" s="63">
        <v>8</v>
      </c>
      <c r="K644" s="63" t="s">
        <v>323</v>
      </c>
      <c r="L644" s="63">
        <v>2</v>
      </c>
    </row>
    <row r="645" spans="1:12">
      <c r="A645" s="63">
        <v>3</v>
      </c>
      <c r="B645" s="63" t="s">
        <v>1297</v>
      </c>
      <c r="C645" s="63">
        <v>5</v>
      </c>
      <c r="D645" s="63">
        <v>3</v>
      </c>
      <c r="E645" s="63">
        <v>0</v>
      </c>
      <c r="F645" s="63">
        <v>2</v>
      </c>
      <c r="G645" s="63">
        <v>147</v>
      </c>
      <c r="H645" s="63" t="s">
        <v>323</v>
      </c>
      <c r="I645" s="63">
        <v>115</v>
      </c>
      <c r="J645" s="63">
        <v>6</v>
      </c>
      <c r="K645" s="63" t="s">
        <v>323</v>
      </c>
      <c r="L645" s="63">
        <v>4</v>
      </c>
    </row>
    <row r="646" spans="1:12">
      <c r="A646" s="63">
        <v>4</v>
      </c>
      <c r="B646" s="63" t="s">
        <v>1294</v>
      </c>
      <c r="C646" s="63">
        <v>5</v>
      </c>
      <c r="D646" s="63">
        <v>2</v>
      </c>
      <c r="E646" s="63">
        <v>0</v>
      </c>
      <c r="F646" s="63">
        <v>3</v>
      </c>
      <c r="G646" s="63">
        <v>159</v>
      </c>
      <c r="H646" s="63" t="s">
        <v>323</v>
      </c>
      <c r="I646" s="63">
        <v>293</v>
      </c>
      <c r="J646" s="63">
        <v>4</v>
      </c>
      <c r="K646" s="63" t="s">
        <v>323</v>
      </c>
      <c r="L646" s="63">
        <v>6</v>
      </c>
    </row>
    <row r="647" spans="1:12">
      <c r="A647" s="63">
        <v>5</v>
      </c>
      <c r="B647" s="63" t="s">
        <v>1298</v>
      </c>
      <c r="C647" s="63">
        <v>5</v>
      </c>
      <c r="D647" s="63">
        <v>1</v>
      </c>
      <c r="E647" s="63">
        <v>0</v>
      </c>
      <c r="F647" s="63">
        <v>4</v>
      </c>
      <c r="G647" s="63">
        <v>62</v>
      </c>
      <c r="H647" s="63" t="s">
        <v>323</v>
      </c>
      <c r="I647" s="63">
        <v>222</v>
      </c>
      <c r="J647" s="63">
        <v>2</v>
      </c>
      <c r="K647" s="63" t="s">
        <v>323</v>
      </c>
      <c r="L647" s="63">
        <v>8</v>
      </c>
    </row>
    <row r="648" spans="1:12">
      <c r="A648" s="63">
        <v>6</v>
      </c>
      <c r="B648" s="63" t="s">
        <v>1299</v>
      </c>
      <c r="C648" s="63">
        <v>5</v>
      </c>
      <c r="D648" s="63">
        <v>0</v>
      </c>
      <c r="E648" s="63">
        <v>0</v>
      </c>
      <c r="F648" s="63">
        <v>5</v>
      </c>
      <c r="G648" s="63">
        <v>58</v>
      </c>
      <c r="H648" s="63" t="s">
        <v>323</v>
      </c>
      <c r="I648" s="63">
        <v>233</v>
      </c>
      <c r="J648" s="63">
        <v>0</v>
      </c>
      <c r="K648" s="63" t="s">
        <v>323</v>
      </c>
      <c r="L648" s="63">
        <v>10</v>
      </c>
    </row>
    <row r="650" spans="1:12">
      <c r="A650" s="63" t="s">
        <v>1323</v>
      </c>
    </row>
    <row r="651" spans="1:12">
      <c r="C651" s="63" t="s">
        <v>316</v>
      </c>
      <c r="D651" s="63" t="s">
        <v>317</v>
      </c>
      <c r="E651" s="63" t="s">
        <v>318</v>
      </c>
      <c r="F651" s="63" t="s">
        <v>319</v>
      </c>
      <c r="H651" s="63" t="s">
        <v>320</v>
      </c>
      <c r="K651" s="63" t="s">
        <v>321</v>
      </c>
    </row>
    <row r="652" spans="1:12">
      <c r="A652" s="63">
        <v>1</v>
      </c>
      <c r="B652" s="63" t="s">
        <v>1307</v>
      </c>
      <c r="C652" s="63">
        <v>5</v>
      </c>
      <c r="D652" s="63">
        <v>5</v>
      </c>
      <c r="E652" s="63">
        <v>0</v>
      </c>
      <c r="F652" s="63">
        <v>0</v>
      </c>
      <c r="G652" s="63">
        <v>303</v>
      </c>
      <c r="H652" s="63" t="s">
        <v>323</v>
      </c>
      <c r="I652" s="63">
        <v>52</v>
      </c>
      <c r="J652" s="63">
        <v>10</v>
      </c>
      <c r="K652" s="63" t="s">
        <v>323</v>
      </c>
      <c r="L652" s="63">
        <v>0</v>
      </c>
    </row>
    <row r="653" spans="1:12">
      <c r="A653" s="63">
        <v>2</v>
      </c>
      <c r="B653" s="63" t="s">
        <v>1302</v>
      </c>
      <c r="C653" s="63">
        <v>5</v>
      </c>
      <c r="D653" s="63">
        <v>4</v>
      </c>
      <c r="E653" s="63">
        <v>0</v>
      </c>
      <c r="F653" s="63">
        <v>1</v>
      </c>
      <c r="G653" s="63">
        <v>228</v>
      </c>
      <c r="H653" s="63" t="s">
        <v>323</v>
      </c>
      <c r="I653" s="63">
        <v>140</v>
      </c>
      <c r="J653" s="63">
        <v>8</v>
      </c>
      <c r="K653" s="63" t="s">
        <v>323</v>
      </c>
      <c r="L653" s="63">
        <v>2</v>
      </c>
    </row>
    <row r="654" spans="1:12">
      <c r="A654" s="63">
        <v>3</v>
      </c>
      <c r="B654" s="63" t="s">
        <v>1308</v>
      </c>
      <c r="C654" s="63">
        <v>5</v>
      </c>
      <c r="D654" s="63">
        <v>3</v>
      </c>
      <c r="E654" s="63">
        <v>0</v>
      </c>
      <c r="F654" s="63">
        <v>2</v>
      </c>
      <c r="G654" s="63">
        <v>77</v>
      </c>
      <c r="H654" s="63" t="s">
        <v>323</v>
      </c>
      <c r="I654" s="63">
        <v>130</v>
      </c>
      <c r="J654" s="63">
        <v>6</v>
      </c>
      <c r="K654" s="63" t="s">
        <v>323</v>
      </c>
      <c r="L654" s="63">
        <v>4</v>
      </c>
    </row>
    <row r="655" spans="1:12">
      <c r="A655" s="63">
        <v>4</v>
      </c>
      <c r="B655" s="63" t="s">
        <v>1303</v>
      </c>
      <c r="C655" s="63">
        <v>5</v>
      </c>
      <c r="D655" s="63">
        <v>2</v>
      </c>
      <c r="E655" s="63">
        <v>0</v>
      </c>
      <c r="F655" s="63">
        <v>3</v>
      </c>
      <c r="G655" s="63">
        <v>77</v>
      </c>
      <c r="H655" s="63" t="s">
        <v>323</v>
      </c>
      <c r="I655" s="63">
        <v>141</v>
      </c>
      <c r="J655" s="63">
        <v>4</v>
      </c>
      <c r="K655" s="63" t="s">
        <v>323</v>
      </c>
      <c r="L655" s="63">
        <v>6</v>
      </c>
    </row>
    <row r="656" spans="1:12">
      <c r="A656" s="63">
        <v>5</v>
      </c>
      <c r="B656" s="63" t="s">
        <v>1304</v>
      </c>
      <c r="C656" s="63">
        <v>5</v>
      </c>
      <c r="D656" s="63">
        <v>1</v>
      </c>
      <c r="E656" s="63">
        <v>0</v>
      </c>
      <c r="F656" s="63">
        <v>4</v>
      </c>
      <c r="G656" s="63">
        <v>116</v>
      </c>
      <c r="H656" s="63" t="s">
        <v>323</v>
      </c>
      <c r="I656" s="63">
        <v>152</v>
      </c>
      <c r="J656" s="63">
        <v>2</v>
      </c>
      <c r="K656" s="63" t="s">
        <v>323</v>
      </c>
      <c r="L656" s="63">
        <v>8</v>
      </c>
    </row>
    <row r="657" spans="1:12">
      <c r="A657" s="63">
        <v>6</v>
      </c>
      <c r="B657" s="63" t="s">
        <v>1309</v>
      </c>
      <c r="C657" s="63">
        <v>5</v>
      </c>
      <c r="D657" s="63">
        <v>0</v>
      </c>
      <c r="E657" s="63">
        <v>0</v>
      </c>
      <c r="F657" s="63">
        <v>5</v>
      </c>
      <c r="G657" s="63">
        <v>27</v>
      </c>
      <c r="H657" s="63" t="s">
        <v>323</v>
      </c>
      <c r="I657" s="63">
        <v>213</v>
      </c>
      <c r="J657" s="63">
        <v>0</v>
      </c>
      <c r="K657" s="63" t="s">
        <v>323</v>
      </c>
      <c r="L657" s="63">
        <v>10</v>
      </c>
    </row>
    <row r="659" spans="1:12">
      <c r="A659" s="63" t="s">
        <v>1324</v>
      </c>
    </row>
    <row r="660" spans="1:12">
      <c r="C660" s="63" t="s">
        <v>316</v>
      </c>
      <c r="D660" s="63" t="s">
        <v>317</v>
      </c>
      <c r="E660" s="63" t="s">
        <v>318</v>
      </c>
      <c r="F660" s="63" t="s">
        <v>319</v>
      </c>
      <c r="H660" s="63" t="s">
        <v>320</v>
      </c>
      <c r="K660" s="63" t="s">
        <v>321</v>
      </c>
    </row>
    <row r="661" spans="1:12">
      <c r="A661" s="63">
        <v>1</v>
      </c>
      <c r="B661" s="63" t="s">
        <v>1317</v>
      </c>
      <c r="C661" s="63">
        <v>5</v>
      </c>
      <c r="D661" s="63">
        <v>5</v>
      </c>
      <c r="E661" s="63">
        <v>0</v>
      </c>
      <c r="F661" s="63">
        <v>0</v>
      </c>
      <c r="G661" s="63">
        <v>239</v>
      </c>
      <c r="H661" s="63" t="s">
        <v>323</v>
      </c>
      <c r="I661" s="63">
        <v>73</v>
      </c>
      <c r="J661" s="63">
        <v>10</v>
      </c>
      <c r="K661" s="63" t="s">
        <v>323</v>
      </c>
      <c r="L661" s="63">
        <v>0</v>
      </c>
    </row>
    <row r="662" spans="1:12">
      <c r="A662" s="63">
        <v>2</v>
      </c>
      <c r="B662" s="63" t="s">
        <v>1312</v>
      </c>
      <c r="C662" s="63">
        <v>5</v>
      </c>
      <c r="D662" s="63">
        <v>4</v>
      </c>
      <c r="E662" s="63">
        <v>0</v>
      </c>
      <c r="F662" s="63">
        <v>1</v>
      </c>
      <c r="G662" s="63">
        <v>220</v>
      </c>
      <c r="H662" s="63" t="s">
        <v>323</v>
      </c>
      <c r="I662" s="63">
        <v>70</v>
      </c>
      <c r="J662" s="63">
        <v>8</v>
      </c>
      <c r="K662" s="63" t="s">
        <v>323</v>
      </c>
      <c r="L662" s="63">
        <v>2</v>
      </c>
    </row>
    <row r="663" spans="1:12">
      <c r="A663" s="63">
        <v>3</v>
      </c>
      <c r="B663" s="63" t="s">
        <v>1313</v>
      </c>
      <c r="C663" s="63">
        <v>5</v>
      </c>
      <c r="D663" s="63">
        <v>3</v>
      </c>
      <c r="E663" s="63">
        <v>0</v>
      </c>
      <c r="F663" s="63">
        <v>2</v>
      </c>
      <c r="G663" s="63">
        <v>281</v>
      </c>
      <c r="H663" s="63" t="s">
        <v>323</v>
      </c>
      <c r="I663" s="63">
        <v>127</v>
      </c>
      <c r="J663" s="63">
        <v>6</v>
      </c>
      <c r="K663" s="63" t="s">
        <v>323</v>
      </c>
      <c r="L663" s="63">
        <v>4</v>
      </c>
    </row>
    <row r="664" spans="1:12">
      <c r="A664" s="63">
        <v>4</v>
      </c>
      <c r="B664" s="63" t="s">
        <v>1318</v>
      </c>
      <c r="C664" s="63">
        <v>5</v>
      </c>
      <c r="D664" s="63">
        <v>2</v>
      </c>
      <c r="E664" s="63">
        <v>0</v>
      </c>
      <c r="F664" s="63">
        <v>3</v>
      </c>
      <c r="G664" s="63">
        <v>132</v>
      </c>
      <c r="H664" s="63" t="s">
        <v>323</v>
      </c>
      <c r="I664" s="63">
        <v>107</v>
      </c>
      <c r="J664" s="63">
        <v>4</v>
      </c>
      <c r="K664" s="63" t="s">
        <v>323</v>
      </c>
      <c r="L664" s="63">
        <v>6</v>
      </c>
    </row>
    <row r="665" spans="1:12">
      <c r="A665" s="63">
        <v>5</v>
      </c>
      <c r="B665" s="63" t="s">
        <v>1314</v>
      </c>
      <c r="C665" s="63">
        <v>5</v>
      </c>
      <c r="D665" s="63">
        <v>0</v>
      </c>
      <c r="E665" s="63">
        <v>1</v>
      </c>
      <c r="F665" s="63">
        <v>4</v>
      </c>
      <c r="G665" s="63">
        <v>29</v>
      </c>
      <c r="H665" s="63" t="s">
        <v>323</v>
      </c>
      <c r="I665" s="63">
        <v>176</v>
      </c>
      <c r="J665" s="63">
        <v>1</v>
      </c>
      <c r="K665" s="63" t="s">
        <v>323</v>
      </c>
      <c r="L665" s="63">
        <v>9</v>
      </c>
    </row>
    <row r="666" spans="1:12">
      <c r="A666" s="63">
        <v>6</v>
      </c>
      <c r="B666" s="63" t="s">
        <v>1319</v>
      </c>
      <c r="C666" s="63">
        <v>5</v>
      </c>
      <c r="D666" s="63">
        <v>0</v>
      </c>
      <c r="E666" s="63">
        <v>1</v>
      </c>
      <c r="F666" s="63">
        <v>4</v>
      </c>
      <c r="G666" s="63">
        <v>31</v>
      </c>
      <c r="H666" s="63" t="s">
        <v>323</v>
      </c>
      <c r="I666" s="63">
        <v>379</v>
      </c>
      <c r="J666" s="63">
        <v>1</v>
      </c>
      <c r="K666" s="63" t="s">
        <v>323</v>
      </c>
      <c r="L666" s="63">
        <v>9</v>
      </c>
    </row>
    <row r="668" spans="1:12">
      <c r="A668" s="63" t="s">
        <v>1325</v>
      </c>
    </row>
    <row r="669" spans="1:12">
      <c r="C669" s="63" t="s">
        <v>316</v>
      </c>
      <c r="D669" s="63" t="s">
        <v>317</v>
      </c>
      <c r="E669" s="63" t="s">
        <v>318</v>
      </c>
      <c r="F669" s="63" t="s">
        <v>319</v>
      </c>
      <c r="H669" s="63" t="s">
        <v>320</v>
      </c>
      <c r="K669" s="63" t="s">
        <v>321</v>
      </c>
    </row>
    <row r="670" spans="1:12">
      <c r="A670" s="63">
        <v>1</v>
      </c>
      <c r="B670" s="63" t="s">
        <v>1295</v>
      </c>
      <c r="C670" s="63">
        <v>3</v>
      </c>
      <c r="D670" s="63">
        <v>3</v>
      </c>
      <c r="E670" s="63">
        <v>0</v>
      </c>
      <c r="F670" s="63">
        <v>0</v>
      </c>
      <c r="G670" s="63">
        <v>128</v>
      </c>
      <c r="H670" s="63" t="s">
        <v>323</v>
      </c>
      <c r="I670" s="63">
        <v>25</v>
      </c>
      <c r="J670" s="63">
        <v>6</v>
      </c>
      <c r="K670" s="63" t="s">
        <v>323</v>
      </c>
      <c r="L670" s="63">
        <v>0</v>
      </c>
    </row>
    <row r="671" spans="1:12">
      <c r="A671" s="63">
        <v>2</v>
      </c>
      <c r="B671" s="63" t="s">
        <v>1290</v>
      </c>
      <c r="C671" s="63">
        <v>3</v>
      </c>
      <c r="D671" s="63">
        <v>2</v>
      </c>
      <c r="E671" s="63">
        <v>0</v>
      </c>
      <c r="F671" s="63">
        <v>1</v>
      </c>
      <c r="G671" s="63">
        <v>64</v>
      </c>
      <c r="H671" s="63" t="s">
        <v>323</v>
      </c>
      <c r="I671" s="63">
        <v>41</v>
      </c>
      <c r="J671" s="63">
        <v>4</v>
      </c>
      <c r="K671" s="63" t="s">
        <v>323</v>
      </c>
      <c r="L671" s="63">
        <v>2</v>
      </c>
    </row>
    <row r="672" spans="1:12">
      <c r="A672" s="63">
        <v>3</v>
      </c>
      <c r="B672" s="63" t="s">
        <v>1285</v>
      </c>
      <c r="C672" s="63">
        <v>3</v>
      </c>
      <c r="D672" s="63">
        <v>1</v>
      </c>
      <c r="E672" s="63">
        <v>0</v>
      </c>
      <c r="F672" s="63">
        <v>2</v>
      </c>
      <c r="G672" s="63">
        <v>18</v>
      </c>
      <c r="H672" s="63" t="s">
        <v>323</v>
      </c>
      <c r="I672" s="63">
        <v>77</v>
      </c>
      <c r="J672" s="63">
        <v>2</v>
      </c>
      <c r="K672" s="63" t="s">
        <v>323</v>
      </c>
      <c r="L672" s="63">
        <v>4</v>
      </c>
    </row>
    <row r="673" spans="1:12">
      <c r="A673" s="63">
        <v>4</v>
      </c>
      <c r="B673" s="63" t="s">
        <v>1300</v>
      </c>
      <c r="C673" s="63">
        <v>3</v>
      </c>
      <c r="D673" s="63">
        <v>0</v>
      </c>
      <c r="E673" s="63">
        <v>0</v>
      </c>
      <c r="F673" s="63">
        <v>3</v>
      </c>
      <c r="G673" s="63">
        <v>13</v>
      </c>
      <c r="H673" s="63" t="s">
        <v>323</v>
      </c>
      <c r="I673" s="63">
        <v>80</v>
      </c>
      <c r="J673" s="63">
        <v>0</v>
      </c>
      <c r="K673" s="63" t="s">
        <v>323</v>
      </c>
      <c r="L673" s="63">
        <v>6</v>
      </c>
    </row>
    <row r="675" spans="1:12">
      <c r="A675" s="63" t="s">
        <v>1326</v>
      </c>
    </row>
    <row r="676" spans="1:12">
      <c r="C676" s="63" t="s">
        <v>316</v>
      </c>
      <c r="D676" s="63" t="s">
        <v>317</v>
      </c>
      <c r="E676" s="63" t="s">
        <v>318</v>
      </c>
      <c r="F676" s="63" t="s">
        <v>319</v>
      </c>
      <c r="H676" s="63" t="s">
        <v>320</v>
      </c>
      <c r="K676" s="63" t="s">
        <v>321</v>
      </c>
    </row>
    <row r="677" spans="1:12">
      <c r="A677" s="63">
        <v>1</v>
      </c>
      <c r="B677" s="63" t="s">
        <v>1315</v>
      </c>
      <c r="C677" s="63">
        <v>3</v>
      </c>
      <c r="D677" s="63">
        <v>3</v>
      </c>
      <c r="E677" s="63">
        <v>0</v>
      </c>
      <c r="F677" s="63">
        <v>0</v>
      </c>
      <c r="G677" s="63">
        <v>102</v>
      </c>
      <c r="H677" s="63" t="s">
        <v>323</v>
      </c>
      <c r="I677" s="63">
        <v>2</v>
      </c>
      <c r="J677" s="63">
        <v>6</v>
      </c>
      <c r="K677" s="63" t="s">
        <v>323</v>
      </c>
      <c r="L677" s="63">
        <v>0</v>
      </c>
    </row>
    <row r="678" spans="1:12">
      <c r="A678" s="63">
        <v>2</v>
      </c>
      <c r="B678" s="63" t="s">
        <v>1310</v>
      </c>
      <c r="C678" s="63">
        <v>3</v>
      </c>
      <c r="D678" s="63">
        <v>1</v>
      </c>
      <c r="E678" s="63">
        <v>0</v>
      </c>
      <c r="F678" s="63">
        <v>2</v>
      </c>
      <c r="G678" s="63">
        <v>36</v>
      </c>
      <c r="H678" s="63" t="s">
        <v>323</v>
      </c>
      <c r="I678" s="63">
        <v>34</v>
      </c>
      <c r="J678" s="63">
        <v>2</v>
      </c>
      <c r="K678" s="63" t="s">
        <v>323</v>
      </c>
      <c r="L678" s="63">
        <v>4</v>
      </c>
    </row>
    <row r="679" spans="1:12">
      <c r="A679" s="63">
        <v>3</v>
      </c>
      <c r="B679" s="63" t="s">
        <v>1327</v>
      </c>
      <c r="C679" s="63">
        <v>3</v>
      </c>
      <c r="D679" s="63">
        <v>1</v>
      </c>
      <c r="E679" s="63">
        <v>0</v>
      </c>
      <c r="F679" s="63">
        <v>2</v>
      </c>
      <c r="G679" s="63">
        <v>4</v>
      </c>
      <c r="H679" s="63" t="s">
        <v>323</v>
      </c>
      <c r="I679" s="63">
        <v>33</v>
      </c>
      <c r="J679" s="63">
        <v>2</v>
      </c>
      <c r="K679" s="63" t="s">
        <v>323</v>
      </c>
      <c r="L679" s="63">
        <v>4</v>
      </c>
    </row>
    <row r="680" spans="1:12">
      <c r="A680" s="63">
        <v>4</v>
      </c>
      <c r="B680" s="63" t="s">
        <v>1320</v>
      </c>
      <c r="C680" s="63">
        <v>3</v>
      </c>
      <c r="D680" s="63">
        <v>1</v>
      </c>
      <c r="E680" s="63">
        <v>0</v>
      </c>
      <c r="F680" s="63">
        <v>2</v>
      </c>
      <c r="G680" s="63">
        <v>12</v>
      </c>
      <c r="H680" s="63" t="s">
        <v>323</v>
      </c>
      <c r="I680" s="63">
        <v>85</v>
      </c>
      <c r="J680" s="63">
        <v>2</v>
      </c>
      <c r="K680" s="63" t="s">
        <v>323</v>
      </c>
      <c r="L680" s="63">
        <v>4</v>
      </c>
    </row>
    <row r="682" spans="1:12">
      <c r="A682" s="63" t="s">
        <v>1328</v>
      </c>
    </row>
    <row r="683" spans="1:12">
      <c r="C683" s="63" t="s">
        <v>316</v>
      </c>
      <c r="D683" s="63" t="s">
        <v>317</v>
      </c>
      <c r="E683" s="63" t="s">
        <v>318</v>
      </c>
      <c r="F683" s="63" t="s">
        <v>319</v>
      </c>
      <c r="H683" s="63" t="s">
        <v>320</v>
      </c>
      <c r="K683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B4A6-7A0A-4C47-91BB-0B18C888364F}">
  <dimension ref="A1:P104"/>
  <sheetViews>
    <sheetView showGridLines="0" workbookViewId="0">
      <selection activeCell="C1" sqref="C1:D2"/>
    </sheetView>
  </sheetViews>
  <sheetFormatPr baseColWidth="10" defaultRowHeight="14.25"/>
  <cols>
    <col min="1" max="2" width="6.75" customWidth="1"/>
    <col min="3" max="3" width="8.375" customWidth="1"/>
    <col min="4" max="4" width="33.75" customWidth="1"/>
    <col min="5" max="5" width="5.75" customWidth="1"/>
    <col min="6" max="7" width="6.75" customWidth="1"/>
    <col min="8" max="8" width="8.375" customWidth="1"/>
    <col min="9" max="9" width="36.5" customWidth="1"/>
    <col min="10" max="10" width="5.75" customWidth="1"/>
    <col min="11" max="12" width="7.75" customWidth="1"/>
    <col min="13" max="13" width="8.375" customWidth="1"/>
    <col min="14" max="14" width="33.75" customWidth="1"/>
  </cols>
  <sheetData>
    <row r="1" spans="1:14" ht="15.75" thickBot="1">
      <c r="A1" s="24" t="s">
        <v>151</v>
      </c>
      <c r="B1" s="25"/>
      <c r="C1" s="166">
        <v>1</v>
      </c>
      <c r="D1" s="167"/>
      <c r="E1" s="75" t="s">
        <v>503</v>
      </c>
      <c r="L1" s="76" t="s">
        <v>547</v>
      </c>
      <c r="M1" s="182" t="s">
        <v>502</v>
      </c>
      <c r="N1" s="183"/>
    </row>
    <row r="2" spans="1:14" ht="15.75" thickBot="1">
      <c r="A2" s="26" t="s">
        <v>152</v>
      </c>
      <c r="B2" s="27"/>
      <c r="C2" s="168"/>
      <c r="D2" s="169"/>
      <c r="E2" s="75" t="s">
        <v>546</v>
      </c>
      <c r="L2" s="76" t="s">
        <v>1608</v>
      </c>
      <c r="M2" s="184" t="str">
        <f>IF(M1="","-- bitte noch eine Auswahl treffen --","")</f>
        <v/>
      </c>
      <c r="N2" s="184"/>
    </row>
    <row r="3" spans="1:14">
      <c r="C3" s="164" t="str">
        <f>"-- Ein Absteiger steht fest --"</f>
        <v>-- Ein Absteiger steht fest --</v>
      </c>
      <c r="D3" s="165"/>
    </row>
    <row r="4" spans="1:14">
      <c r="C4" s="119"/>
      <c r="D4" s="119"/>
      <c r="M4" t="s">
        <v>1709</v>
      </c>
      <c r="N4" t="s">
        <v>1710</v>
      </c>
    </row>
    <row r="5" spans="1:14" ht="15">
      <c r="A5" s="60" t="s">
        <v>1609</v>
      </c>
      <c r="C5" s="119"/>
      <c r="D5" s="119"/>
    </row>
    <row r="6" spans="1:14" ht="15.75" thickBot="1">
      <c r="A6" s="60"/>
      <c r="C6" s="119"/>
      <c r="D6" s="119"/>
    </row>
    <row r="7" spans="1:14" ht="14.45" customHeight="1">
      <c r="A7" s="209" t="s">
        <v>1611</v>
      </c>
      <c r="B7" s="209" t="s">
        <v>1612</v>
      </c>
      <c r="C7" s="120" t="s">
        <v>1613</v>
      </c>
      <c r="D7" s="122" t="str">
        <f>IF($M$1="","-- bitte Auswahl oben treffen --",IF($M$1="Platzierung",VLOOKUP(C7,Konstellationen_M!$A:$H,Ligen_Auf_Ab_Männer!$C$1+2,FALSE),IF(ISNA(VLOOKUP(VLOOKUP(C7,Konstellationen_M!$A:$H,Ligen_Auf_Ab_Männer!$C$1+2,FALSE),Ligen_M!$A:$C,3,FALSE)),"nicht zu ermitteln (siehe oben)",VLOOKUP(VLOOKUP(C7,Konstellationen_M!$A:$H,Ligen_Auf_Ab_Männer!$C$1+2,FALSE),Ligen_M!$A:$C,3,FALSE))))</f>
        <v>TV 1893 Neuhausen/E.</v>
      </c>
      <c r="F7" s="191" t="s">
        <v>244</v>
      </c>
      <c r="G7" s="185" t="s">
        <v>1708</v>
      </c>
      <c r="H7" s="7" t="s">
        <v>70</v>
      </c>
      <c r="I7" s="8" t="s">
        <v>102</v>
      </c>
      <c r="K7" s="191" t="s">
        <v>246</v>
      </c>
      <c r="L7" s="214" t="s">
        <v>1707</v>
      </c>
      <c r="M7" s="16" t="s">
        <v>106</v>
      </c>
      <c r="N7" s="8" t="s">
        <v>102</v>
      </c>
    </row>
    <row r="8" spans="1:14" ht="15" thickBot="1">
      <c r="A8" s="210"/>
      <c r="B8" s="210"/>
      <c r="C8" s="121" t="s">
        <v>1614</v>
      </c>
      <c r="D8" s="123" t="str">
        <f>IF($M$1="","-- bitte Auswahl oben treffen --",IF($M$1="Platzierung",VLOOKUP(C8,Konstellationen_M!$A:$H,Ligen_Auf_Ab_Männer!$C$1+2,FALSE),IF(ISNA(VLOOKUP(VLOOKUP(C8,Konstellationen_M!$A:$H,Ligen_Auf_Ab_Männer!$C$1+2,FALSE),Ligen_M!$A:$C,3,FALSE)),"nicht zu ermitteln (siehe oben)",VLOOKUP(VLOOKUP(C8,Konstellationen_M!$A:$H,Ligen_Auf_Ab_Männer!$C$1+2,FALSE),Ligen_M!$A:$C,3,FALSE))))</f>
        <v>SG Weinstadt</v>
      </c>
      <c r="F8" s="189"/>
      <c r="G8" s="186"/>
      <c r="H8" s="9" t="s">
        <v>71</v>
      </c>
      <c r="I8" s="10" t="s">
        <v>103</v>
      </c>
      <c r="K8" s="189"/>
      <c r="L8" s="193"/>
      <c r="M8" s="17" t="s">
        <v>107</v>
      </c>
      <c r="N8" s="10" t="s">
        <v>103</v>
      </c>
    </row>
    <row r="9" spans="1:14" ht="15" thickBot="1">
      <c r="F9" s="189"/>
      <c r="G9" s="186"/>
      <c r="H9" s="9" t="s">
        <v>72</v>
      </c>
      <c r="I9" s="10" t="s">
        <v>104</v>
      </c>
      <c r="K9" s="189"/>
      <c r="L9" s="193"/>
      <c r="M9" s="17" t="s">
        <v>108</v>
      </c>
      <c r="N9" s="10" t="s">
        <v>104</v>
      </c>
    </row>
    <row r="10" spans="1:14" ht="15" thickBot="1">
      <c r="A10" s="191" t="s">
        <v>241</v>
      </c>
      <c r="B10" s="192" t="s">
        <v>240</v>
      </c>
      <c r="C10" s="2" t="s">
        <v>0</v>
      </c>
      <c r="D10" s="3" t="str">
        <f>IF($M$1="","-- bitte Auswahl oben treffen --",IF($M$1="Platzierung",VLOOKUP(C10,Konstellationen_M!$A:$H,Ligen_Auf_Ab_Männer!$C$1+2,FALSE),IF(ISNA(VLOOKUP(VLOOKUP(C10,Konstellationen_M!$A:$H,Ligen_Auf_Ab_Männer!$C$1+2,FALSE),Ligen_M!$A:$C,3,FALSE)),"nicht zu ermitteln (siehe oben)",VLOOKUP(VLOOKUP(C10,Konstellationen_M!$A:$H,Ligen_Auf_Ab_Männer!$C$1+2,FALSE),Ligen_M!$A:$C,3,FALSE))))</f>
        <v>TSG Söflingen</v>
      </c>
      <c r="F10" s="189"/>
      <c r="G10" s="187"/>
      <c r="H10" s="11" t="s">
        <v>73</v>
      </c>
      <c r="I10" s="12" t="s">
        <v>105</v>
      </c>
      <c r="K10" s="189"/>
      <c r="L10" s="193"/>
      <c r="M10" s="17" t="s">
        <v>109</v>
      </c>
      <c r="N10" s="10" t="s">
        <v>105</v>
      </c>
    </row>
    <row r="11" spans="1:14" ht="14.45" customHeight="1">
      <c r="A11" s="217"/>
      <c r="B11" s="205"/>
      <c r="C11" s="1" t="s">
        <v>1</v>
      </c>
      <c r="D11" s="4" t="str">
        <f>IF($M$1="","-- bitte Auswahl oben treffen --",IF($M$1="Platzierung",VLOOKUP(C11,Konstellationen_M!$A:$H,Ligen_Auf_Ab_Männer!$C$1+2,FALSE),IF(ISNA(VLOOKUP(VLOOKUP(C11,Konstellationen_M!$A:$H,Ligen_Auf_Ab_Männer!$C$1+2,FALSE),Ligen_M!$A:$C,3,FALSE)),"nicht zu ermitteln (siehe oben)",VLOOKUP(VLOOKUP(C11,Konstellationen_M!$A:$H,Ligen_Auf_Ab_Männer!$C$1+2,FALSE),Ligen_M!$A:$C,3,FALSE))))</f>
        <v>TSV Schmiden 1902</v>
      </c>
      <c r="F11" s="189"/>
      <c r="G11" s="192" t="s">
        <v>243</v>
      </c>
      <c r="H11" s="2" t="s">
        <v>18</v>
      </c>
      <c r="I11" s="3" t="str">
        <f>IF($M$1="","-- bitte Auswahl oben treffen --",IF($M$1="Platzierung",VLOOKUP(H11,Konstellationen_M!$A:$H,Ligen_Auf_Ab_Männer!$C$1+2,FALSE),VLOOKUP(VLOOKUP(H11,Konstellationen_M!$A:$H,Ligen_Auf_Ab_Männer!$C$1+2,FALSE),Ligen_M!$A:$C,3,FALSE)))</f>
        <v>TSV Deizisau</v>
      </c>
      <c r="K11" s="189"/>
      <c r="L11" s="193"/>
      <c r="M11" s="17" t="s">
        <v>110</v>
      </c>
      <c r="N11" s="10" t="s">
        <v>184</v>
      </c>
    </row>
    <row r="12" spans="1:14">
      <c r="A12" s="217"/>
      <c r="B12" s="205"/>
      <c r="C12" s="1" t="s">
        <v>2</v>
      </c>
      <c r="D12" s="4" t="str">
        <f>IF($M$1="","-- bitte Auswahl oben treffen --",IF($M$1="Platzierung",VLOOKUP(C12,Konstellationen_M!$A:$H,Ligen_Auf_Ab_Männer!$C$1+2,FALSE),IF(ISNA(VLOOKUP(VLOOKUP(C12,Konstellationen_M!$A:$H,Ligen_Auf_Ab_Männer!$C$1+2,FALSE),Ligen_M!$A:$C,3,FALSE)),"nicht zu ermitteln (siehe oben)",VLOOKUP(VLOOKUP(C12,Konstellationen_M!$A:$H,Ligen_Auf_Ab_Männer!$C$1+2,FALSE),Ligen_M!$A:$C,3,FALSE))))</f>
        <v>SG BBM Bietigheim 2</v>
      </c>
      <c r="F12" s="189"/>
      <c r="G12" s="193"/>
      <c r="H12" s="1" t="s">
        <v>19</v>
      </c>
      <c r="I12" s="4" t="str">
        <f>IF($M$1="","-- bitte Auswahl oben treffen --",IF($M$1="Platzierung",VLOOKUP(H12,Konstellationen_M!$A:$H,Ligen_Auf_Ab_Männer!$C$1+2,FALSE),VLOOKUP(VLOOKUP(H12,Konstellationen_M!$A:$H,Ligen_Auf_Ab_Männer!$C$1+2,FALSE),Ligen_M!$A:$C,3,FALSE)))</f>
        <v>TV Oeffingen 1897</v>
      </c>
      <c r="K12" s="189"/>
      <c r="L12" s="193"/>
      <c r="M12" s="17" t="s">
        <v>111</v>
      </c>
      <c r="N12" s="10" t="s">
        <v>185</v>
      </c>
    </row>
    <row r="13" spans="1:14">
      <c r="A13" s="217"/>
      <c r="B13" s="205"/>
      <c r="C13" s="1" t="s">
        <v>3</v>
      </c>
      <c r="D13" s="4" t="str">
        <f>IF($M$1="","-- bitte Auswahl oben treffen --",IF($M$1="Platzierung",VLOOKUP(C13,Konstellationen_M!$A:$H,Ligen_Auf_Ab_Männer!$C$1+2,FALSE),IF(ISNA(VLOOKUP(VLOOKUP(C13,Konstellationen_M!$A:$H,Ligen_Auf_Ab_Männer!$C$1+2,FALSE),Ligen_M!$A:$C,3,FALSE)),"nicht zu ermitteln (siehe oben)",VLOOKUP(VLOOKUP(C13,Konstellationen_M!$A:$H,Ligen_Auf_Ab_Männer!$C$1+2,FALSE),Ligen_M!$A:$C,3,FALSE))))</f>
        <v>TV 1895 Flein</v>
      </c>
      <c r="F13" s="189"/>
      <c r="G13" s="193"/>
      <c r="H13" s="1" t="s">
        <v>20</v>
      </c>
      <c r="I13" s="4" t="str">
        <f>IF($M$1="","-- bitte Auswahl oben treffen --",IF($M$1="Platzierung",VLOOKUP(H13,Konstellationen_M!$A:$H,Ligen_Auf_Ab_Männer!$C$1+2,FALSE),VLOOKUP(VLOOKUP(H13,Konstellationen_M!$A:$H,Ligen_Auf_Ab_Männer!$C$1+2,FALSE),Ligen_M!$A:$C,3,FALSE)))</f>
        <v>TSV Alfdorf/Lorch/Waldhausen</v>
      </c>
      <c r="K13" s="189"/>
      <c r="L13" s="193"/>
      <c r="M13" s="17" t="s">
        <v>112</v>
      </c>
      <c r="N13" s="10" t="s">
        <v>186</v>
      </c>
    </row>
    <row r="14" spans="1:14" ht="15" thickBot="1">
      <c r="A14" s="217"/>
      <c r="B14" s="205"/>
      <c r="C14" s="1" t="s">
        <v>4</v>
      </c>
      <c r="D14" s="4" t="str">
        <f>IF($M$1="","-- bitte Auswahl oben treffen --",IF($M$1="Platzierung",VLOOKUP(C14,Konstellationen_M!$A:$H,Ligen_Auf_Ab_Männer!$C$1+2,FALSE),IF(ISNA(VLOOKUP(VLOOKUP(C14,Konstellationen_M!$A:$H,Ligen_Auf_Ab_Männer!$C$1+2,FALSE),Ligen_M!$A:$C,3,FALSE)),"nicht zu ermitteln (siehe oben)",VLOOKUP(VLOOKUP(C14,Konstellationen_M!$A:$H,Ligen_Auf_Ab_Männer!$C$1+2,FALSE),Ligen_M!$A:$C,3,FALSE))))</f>
        <v>SV Leonberg/Eltingen</v>
      </c>
      <c r="F14" s="189"/>
      <c r="G14" s="193"/>
      <c r="H14" s="1" t="s">
        <v>21</v>
      </c>
      <c r="I14" s="4" t="str">
        <f>IF($M$1="","-- bitte Auswahl oben treffen --",IF($M$1="Platzierung",VLOOKUP(H14,Konstellationen_M!$A:$H,Ligen_Auf_Ab_Männer!$C$1+2,FALSE),VLOOKUP(VLOOKUP(H14,Konstellationen_M!$A:$H,Ligen_Auf_Ab_Männer!$C$1+2,FALSE),Ligen_M!$A:$C,3,FALSE)))</f>
        <v>SG Ober-/Unterhausen</v>
      </c>
      <c r="K14" s="189"/>
      <c r="L14" s="194"/>
      <c r="M14" s="18" t="s">
        <v>113</v>
      </c>
      <c r="N14" s="12" t="s">
        <v>187</v>
      </c>
    </row>
    <row r="15" spans="1:14">
      <c r="A15" s="217"/>
      <c r="B15" s="205"/>
      <c r="C15" s="1" t="s">
        <v>5</v>
      </c>
      <c r="D15" s="4" t="str">
        <f>IF($M$1="","-- bitte Auswahl oben treffen --",IF($M$1="Platzierung",VLOOKUP(C15,Konstellationen_M!$A:$H,Ligen_Auf_Ab_Männer!$C$1+2,FALSE),IF(ISNA(VLOOKUP(VLOOKUP(C15,Konstellationen_M!$A:$H,Ligen_Auf_Ab_Männer!$C$1+2,FALSE),Ligen_M!$A:$C,3,FALSE)),"nicht zu ermitteln (siehe oben)",VLOOKUP(VLOOKUP(C15,Konstellationen_M!$A:$H,Ligen_Auf_Ab_Männer!$C$1+2,FALSE),Ligen_M!$A:$C,3,FALSE))))</f>
        <v>TSV Wolfschlugen</v>
      </c>
      <c r="F15" s="189"/>
      <c r="G15" s="193"/>
      <c r="H15" s="1" t="s">
        <v>22</v>
      </c>
      <c r="I15" s="4" t="str">
        <f>IF($M$1="","-- bitte Auswahl oben treffen --",IF($M$1="Platzierung",VLOOKUP(H15,Konstellationen_M!$A:$H,Ligen_Auf_Ab_Männer!$C$1+2,FALSE),VLOOKUP(VLOOKUP(H15,Konstellationen_M!$A:$H,Ligen_Auf_Ab_Männer!$C$1+2,FALSE),Ligen_M!$A:$C,3,FALSE)))</f>
        <v>Sport-Union Neckarsulm</v>
      </c>
      <c r="K15" s="189"/>
      <c r="L15" s="192" t="s">
        <v>245</v>
      </c>
      <c r="M15" s="2" t="s">
        <v>123</v>
      </c>
      <c r="N15" s="3" t="str">
        <f>IF($M$1="","-- bitte Auswahl oben treffen --",IF($M$1="Platzierung",VLOOKUP(M15,Konstellationen_M!$A:$H,Ligen_Auf_Ab_Männer!$C$1+2,FALSE),VLOOKUP(VLOOKUP(M15,Konstellationen_M!$A:$H,Ligen_Auf_Ab_Männer!$C$1+2,FALSE),Ligen_M!$A:$C,3,FALSE)))</f>
        <v>TSV Asperg</v>
      </c>
    </row>
    <row r="16" spans="1:14">
      <c r="A16" s="217"/>
      <c r="B16" s="205"/>
      <c r="C16" s="1" t="s">
        <v>6</v>
      </c>
      <c r="D16" s="4" t="str">
        <f>IF($M$1="","-- bitte Auswahl oben treffen --",IF($M$1="Platzierung",VLOOKUP(C16,Konstellationen_M!$A:$H,Ligen_Auf_Ab_Männer!$C$1+2,FALSE),VLOOKUP(VLOOKUP(C16,Konstellationen_M!$A:$H,Ligen_Auf_Ab_Männer!$C$1+2,FALSE),Ligen_M!$A:$C,3,FALSE)))</f>
        <v>SG Schozach-Bottwartal</v>
      </c>
      <c r="F16" s="189"/>
      <c r="G16" s="193"/>
      <c r="H16" s="1" t="s">
        <v>23</v>
      </c>
      <c r="I16" s="4" t="str">
        <f>IF($M$1="","-- bitte Auswahl oben treffen --",IF($M$1="Platzierung",VLOOKUP(H16,Konstellationen_M!$A:$H,Ligen_Auf_Ab_Männer!$C$1+2,FALSE),VLOOKUP(VLOOKUP(H16,Konstellationen_M!$A:$H,Ligen_Auf_Ab_Männer!$C$1+2,FALSE),Ligen_M!$A:$C,3,FALSE)))</f>
        <v>TSV Denkendorf</v>
      </c>
      <c r="K16" s="189"/>
      <c r="L16" s="193"/>
      <c r="M16" s="1" t="s">
        <v>124</v>
      </c>
      <c r="N16" s="4" t="str">
        <f>IF($M$1="","-- bitte Auswahl oben treffen --",IF($M$1="Platzierung",VLOOKUP(M16,Konstellationen_M!$A:$H,Ligen_Auf_Ab_Männer!$C$1+2,FALSE),VLOOKUP(VLOOKUP(M16,Konstellationen_M!$A:$H,Ligen_Auf_Ab_Männer!$C$1+2,FALSE),Ligen_M!$A:$C,3,FALSE)))</f>
        <v>HSG Schönbuch</v>
      </c>
    </row>
    <row r="17" spans="1:14">
      <c r="A17" s="217"/>
      <c r="B17" s="205"/>
      <c r="C17" s="1" t="s">
        <v>7</v>
      </c>
      <c r="D17" s="4" t="str">
        <f>IF($M$1="","-- bitte Auswahl oben treffen --",IF($M$1="Platzierung",VLOOKUP(C17,Konstellationen_M!$A:$H,Ligen_Auf_Ab_Männer!$C$1+2,FALSE),VLOOKUP(VLOOKUP(C17,Konstellationen_M!$A:$H,Ligen_Auf_Ab_Männer!$C$1+2,FALSE),Ligen_M!$A:$C,3,FALSE)))</f>
        <v>SG H2Ku Herrenberg</v>
      </c>
      <c r="F17" s="189"/>
      <c r="G17" s="193"/>
      <c r="H17" s="1" t="s">
        <v>24</v>
      </c>
      <c r="I17" s="4" t="str">
        <f>IF($M$1="","-- bitte Auswahl oben treffen --",IF($M$1="Platzierung",VLOOKUP(H17,Konstellationen_M!$A:$H,Ligen_Auf_Ab_Männer!$C$1+2,FALSE),VLOOKUP(VLOOKUP(H17,Konstellationen_M!$A:$H,Ligen_Auf_Ab_Männer!$C$1+2,FALSE),Ligen_M!$A:$C,3,FALSE)))</f>
        <v>SG Hofen/Hüttlingen</v>
      </c>
      <c r="K17" s="189"/>
      <c r="L17" s="193"/>
      <c r="M17" s="1" t="s">
        <v>125</v>
      </c>
      <c r="N17" s="4" t="str">
        <f>IF($M$1="","-- bitte Auswahl oben treffen --",IF($M$1="Platzierung",VLOOKUP(M17,Konstellationen_M!$A:$H,Ligen_Auf_Ab_Männer!$C$1+2,FALSE),VLOOKUP(VLOOKUP(M17,Konstellationen_M!$A:$H,Ligen_Auf_Ab_Männer!$C$1+2,FALSE),Ligen_M!$A:$C,3,FALSE)))</f>
        <v>TV Aixheim</v>
      </c>
    </row>
    <row r="18" spans="1:14">
      <c r="A18" s="217"/>
      <c r="B18" s="205"/>
      <c r="C18" s="1" t="s">
        <v>8</v>
      </c>
      <c r="D18" s="4" t="str">
        <f>IF($M$1="","-- bitte Auswahl oben treffen --",IF($M$1="Platzierung",VLOOKUP(C18,Konstellationen_M!$A:$H,Ligen_Auf_Ab_Männer!$C$1+2,FALSE),VLOOKUP(VLOOKUP(C18,Konstellationen_M!$A:$H,Ligen_Auf_Ab_Männer!$C$1+2,FALSE),Ligen_M!$A:$C,3,FALSE)))</f>
        <v>HSG Langenau/Elchingen</v>
      </c>
      <c r="F18" s="189"/>
      <c r="G18" s="193"/>
      <c r="H18" s="1" t="s">
        <v>25</v>
      </c>
      <c r="I18" s="4" t="str">
        <f>IF($M$1="","-- bitte Auswahl oben treffen --",IF($M$1="Platzierung",VLOOKUP(H18,Konstellationen_M!$A:$H,Ligen_Auf_Ab_Männer!$C$1+2,FALSE),VLOOKUP(VLOOKUP(H18,Konstellationen_M!$A:$H,Ligen_Auf_Ab_Männer!$C$1+2,FALSE),Ligen_M!$A:$C,3,FALSE)))</f>
        <v>Spvgg Mössingen</v>
      </c>
      <c r="K18" s="189"/>
      <c r="L18" s="193"/>
      <c r="M18" s="1" t="s">
        <v>126</v>
      </c>
      <c r="N18" s="4" t="str">
        <f>IF($M$1="","-- bitte Auswahl oben treffen --",IF($M$1="Platzierung",VLOOKUP(M18,Konstellationen_M!$A:$H,Ligen_Auf_Ab_Männer!$C$1+2,FALSE),VLOOKUP(VLOOKUP(M18,Konstellationen_M!$A:$H,Ligen_Auf_Ab_Männer!$C$1+2,FALSE),Ligen_M!$A:$C,3,FALSE)))</f>
        <v>TSV Zizishausen</v>
      </c>
    </row>
    <row r="19" spans="1:14">
      <c r="A19" s="217"/>
      <c r="B19" s="205"/>
      <c r="C19" s="1" t="s">
        <v>9</v>
      </c>
      <c r="D19" s="4" t="str">
        <f>IF($M$1="","-- bitte Auswahl oben treffen --",IF($M$1="Platzierung",VLOOKUP(C19,Konstellationen_M!$A:$H,Ligen_Auf_Ab_Männer!$C$1+2,FALSE),VLOOKUP(VLOOKUP(C19,Konstellationen_M!$A:$H,Ligen_Auf_Ab_Männer!$C$1+2,FALSE),Ligen_M!$A:$C,3,FALSE)))</f>
        <v>TV Weilstetten</v>
      </c>
      <c r="F19" s="189"/>
      <c r="G19" s="193"/>
      <c r="H19" s="1" t="s">
        <v>26</v>
      </c>
      <c r="I19" s="4" t="str">
        <f>IF($M$1="","-- bitte Auswahl oben treffen --",IF($M$1="Platzierung",VLOOKUP(H19,Konstellationen_M!$A:$H,Ligen_Auf_Ab_Männer!$C$1+2,FALSE),VLOOKUP(VLOOKUP(H19,Konstellationen_M!$A:$H,Ligen_Auf_Ab_Männer!$C$1+2,FALSE),Ligen_M!$A:$C,3,FALSE)))</f>
        <v>TSF Ditzingen</v>
      </c>
      <c r="K19" s="189"/>
      <c r="L19" s="193"/>
      <c r="M19" s="1" t="s">
        <v>127</v>
      </c>
      <c r="N19" s="4" t="str">
        <f>IF($M$1="","-- bitte Auswahl oben treffen --",IF($M$1="Platzierung",VLOOKUP(M19,Konstellationen_M!$A:$H,Ligen_Auf_Ab_Männer!$C$1+2,FALSE),VLOOKUP(VLOOKUP(M19,Konstellationen_M!$A:$H,Ligen_Auf_Ab_Männer!$C$1+2,FALSE),Ligen_M!$A:$C,3,FALSE)))</f>
        <v>HC Oppenweiler/Backnang 2</v>
      </c>
    </row>
    <row r="20" spans="1:14">
      <c r="A20" s="217"/>
      <c r="B20" s="205"/>
      <c r="C20" s="1" t="s">
        <v>10</v>
      </c>
      <c r="D20" s="4" t="str">
        <f>IF($M$1="","-- bitte Auswahl oben treffen --",IF($M$1="Platzierung",VLOOKUP(C20,Konstellationen_M!$A:$H,Ligen_Auf_Ab_Männer!$C$1+2,FALSE),VLOOKUP(VLOOKUP(C20,Konstellationen_M!$A:$H,Ligen_Auf_Ab_Männer!$C$1+2,FALSE),Ligen_M!$A:$C,3,FALSE)))</f>
        <v>SG Lauterstein</v>
      </c>
      <c r="F20" s="189"/>
      <c r="G20" s="193"/>
      <c r="H20" s="1" t="s">
        <v>27</v>
      </c>
      <c r="I20" s="4" t="str">
        <f>IF($M$1="","-- bitte Auswahl oben treffen --",IF($M$1="Platzierung",VLOOKUP(H20,Konstellationen_M!$A:$H,Ligen_Auf_Ab_Männer!$C$1+2,FALSE),VLOOKUP(VLOOKUP(H20,Konstellationen_M!$A:$H,Ligen_Auf_Ab_Männer!$C$1+2,FALSE),Ligen_M!$A:$C,3,FALSE)))</f>
        <v>HSG Böblingen/Sindelfingen</v>
      </c>
      <c r="K20" s="189"/>
      <c r="L20" s="193"/>
      <c r="M20" s="1" t="s">
        <v>128</v>
      </c>
      <c r="N20" s="4" t="str">
        <f>IF($M$1="","-- bitte Auswahl oben treffen --",IF($M$1="Platzierung",VLOOKUP(M20,Konstellationen_M!$A:$H,Ligen_Auf_Ab_Männer!$C$1+2,FALSE),VLOOKUP(VLOOKUP(M20,Konstellationen_M!$A:$H,Ligen_Auf_Ab_Männer!$C$1+2,FALSE),Ligen_M!$A:$C,3,FALSE)))</f>
        <v>SG Lauterstein 2</v>
      </c>
    </row>
    <row r="21" spans="1:14">
      <c r="A21" s="217"/>
      <c r="B21" s="205"/>
      <c r="C21" s="1" t="s">
        <v>11</v>
      </c>
      <c r="D21" s="4" t="str">
        <f>IF($M$1="","-- bitte Auswahl oben treffen --",IF($M$1="Platzierung",VLOOKUP(C21,Konstellationen_M!$A:$H,Ligen_Auf_Ab_Männer!$C$1+2,FALSE),VLOOKUP(VLOOKUP(C21,Konstellationen_M!$A:$H,Ligen_Auf_Ab_Männer!$C$1+2,FALSE),Ligen_M!$A:$C,3,FALSE)))</f>
        <v>SKV Unterensingen</v>
      </c>
      <c r="F21" s="189"/>
      <c r="G21" s="193"/>
      <c r="H21" s="1" t="s">
        <v>28</v>
      </c>
      <c r="I21" s="4" t="str">
        <f>IF($M$1="","-- bitte Auswahl oben treffen --",IF($M$1="Platzierung",VLOOKUP(H21,Konstellationen_M!$A:$H,Ligen_Auf_Ab_Männer!$C$1+2,FALSE),VLOOKUP(VLOOKUP(H21,Konstellationen_M!$A:$H,Ligen_Auf_Ab_Männer!$C$1+2,FALSE),Ligen_M!$A:$C,3,FALSE)))</f>
        <v>TSV 1848 Bad Saulgau</v>
      </c>
      <c r="K21" s="189"/>
      <c r="L21" s="193"/>
      <c r="M21" s="1" t="s">
        <v>129</v>
      </c>
      <c r="N21" s="4" t="str">
        <f>IF($M$1="","-- bitte Auswahl oben treffen --",IF($M$1="Platzierung",VLOOKUP(M21,Konstellationen_M!$A:$H,Ligen_Auf_Ab_Männer!$C$1+2,FALSE),VLOOKUP(VLOOKUP(M21,Konstellationen_M!$A:$H,Ligen_Auf_Ab_Männer!$C$1+2,FALSE),Ligen_M!$A:$C,3,FALSE)))</f>
        <v>TV Bittenfeld 1898 3</v>
      </c>
    </row>
    <row r="22" spans="1:14">
      <c r="A22" s="217"/>
      <c r="B22" s="205"/>
      <c r="C22" s="1" t="s">
        <v>12</v>
      </c>
      <c r="D22" s="4" t="str">
        <f>IF($M$1="","-- bitte Auswahl oben treffen --",IF($M$1="Platzierung",VLOOKUP(C22,Konstellationen_M!$A:$H,Ligen_Auf_Ab_Männer!$C$1+2,FALSE),VLOOKUP(VLOOKUP(C22,Konstellationen_M!$A:$H,Ligen_Auf_Ab_Männer!$C$1+2,FALSE),Ligen_M!$A:$C,3,FALSE)))</f>
        <v>TSV Bönnigheim</v>
      </c>
      <c r="F22" s="189"/>
      <c r="G22" s="193"/>
      <c r="H22" s="1" t="s">
        <v>29</v>
      </c>
      <c r="I22" s="4" t="str">
        <f>IF($M$1="","-- bitte Auswahl oben treffen --",IF($M$1="Platzierung",VLOOKUP(H22,Konstellationen_M!$A:$H,Ligen_Auf_Ab_Männer!$C$1+2,FALSE),VLOOKUP(VLOOKUP(H22,Konstellationen_M!$A:$H,Ligen_Auf_Ab_Männer!$C$1+2,FALSE),Ligen_M!$A:$C,3,FALSE)))</f>
        <v>SV Fellbach</v>
      </c>
      <c r="K22" s="189"/>
      <c r="L22" s="193"/>
      <c r="M22" s="1" t="s">
        <v>130</v>
      </c>
      <c r="N22" s="4" t="str">
        <f>IF($M$1="","-- bitte Auswahl oben treffen --",IF($M$1="Platzierung",VLOOKUP(M22,Konstellationen_M!$A:$H,Ligen_Auf_Ab_Männer!$C$1+2,FALSE),VLOOKUP(VLOOKUP(M22,Konstellationen_M!$A:$H,Ligen_Auf_Ab_Männer!$C$1+2,FALSE),Ligen_M!$A:$C,3,FALSE)))</f>
        <v>SV Salamander Kornwestheim 1894 2</v>
      </c>
    </row>
    <row r="23" spans="1:14" ht="15" thickBot="1">
      <c r="A23" s="217"/>
      <c r="B23" s="206"/>
      <c r="C23" s="5" t="s">
        <v>13</v>
      </c>
      <c r="D23" s="6" t="str">
        <f>IF($M$1="","-- bitte Auswahl oben treffen --",IF($M$1="Platzierung",VLOOKUP(C23,Konstellationen_M!$A:$H,Ligen_Auf_Ab_Männer!$C$1+2,FALSE),VLOOKUP(VLOOKUP(C23,Konstellationen_M!$A:$H,Ligen_Auf_Ab_Männer!$C$1+2,FALSE),Ligen_M!$A:$C,3,FALSE)))</f>
        <v>SG Hegensberg-Liebersbronn</v>
      </c>
      <c r="F23" s="189"/>
      <c r="G23" s="193"/>
      <c r="H23" s="1" t="s">
        <v>30</v>
      </c>
      <c r="I23" s="4" t="str">
        <f>IF($M$1="","-- bitte Auswahl oben treffen --",IF($M$1="Platzierung",VLOOKUP(H23,Konstellationen_M!$A:$H,Ligen_Auf_Ab_Männer!$C$1+2,FALSE),VLOOKUP(VLOOKUP(H23,Konstellationen_M!$A:$H,Ligen_Auf_Ab_Männer!$C$1+2,FALSE),Ligen_M!$A:$C,3,FALSE)))</f>
        <v>TEAM Esslingen</v>
      </c>
      <c r="K23" s="189"/>
      <c r="L23" s="193"/>
      <c r="M23" s="1" t="s">
        <v>131</v>
      </c>
      <c r="N23" s="4" t="str">
        <f>IF($M$1="","-- bitte Auswahl oben treffen --",IF($M$1="Platzierung",VLOOKUP(M23,Konstellationen_M!$A:$H,Ligen_Auf_Ab_Männer!$C$1+2,FALSE),VLOOKUP(VLOOKUP(M23,Konstellationen_M!$A:$H,Ligen_Auf_Ab_Männer!$C$1+2,FALSE),Ligen_M!$A:$C,3,FALSE)))</f>
        <v>HSG Ermstal</v>
      </c>
    </row>
    <row r="24" spans="1:14">
      <c r="A24" s="217"/>
      <c r="B24" s="170" t="s">
        <v>68</v>
      </c>
      <c r="C24" s="195"/>
      <c r="D24" s="196"/>
      <c r="F24" s="189"/>
      <c r="G24" s="193"/>
      <c r="H24" s="1" t="s">
        <v>31</v>
      </c>
      <c r="I24" s="4" t="str">
        <f>IF($M$1="","-- bitte Auswahl oben treffen --",IF($M$1="Platzierung",VLOOKUP(H24,Konstellationen_M!$A:$H,Ligen_Auf_Ab_Männer!$C$1+2,FALSE),VLOOKUP(VLOOKUP(H24,Konstellationen_M!$A:$H,Ligen_Auf_Ab_Männer!$C$1+2,FALSE),Ligen_M!$A:$C,3,FALSE)))</f>
        <v>SV Remshalden</v>
      </c>
      <c r="K24" s="189"/>
      <c r="L24" s="193"/>
      <c r="M24" s="1" t="s">
        <v>132</v>
      </c>
      <c r="N24" s="4" t="str">
        <f>IF($M$1="","-- bitte Auswahl oben treffen --",IF($M$1="Platzierung",VLOOKUP(M24,Konstellationen_M!$A:$H,Ligen_Auf_Ab_Männer!$C$1+2,FALSE),VLOOKUP(VLOOKUP(M24,Konstellationen_M!$A:$H,Ligen_Auf_Ab_Männer!$C$1+2,FALSE),Ligen_M!$A:$C,3,FALSE)))</f>
        <v>HSG Fridingen/Mühlheim</v>
      </c>
    </row>
    <row r="25" spans="1:14" ht="14.45" customHeight="1" thickBot="1">
      <c r="A25" s="217"/>
      <c r="B25" s="197"/>
      <c r="C25" s="198"/>
      <c r="D25" s="199"/>
      <c r="F25" s="189"/>
      <c r="G25" s="193"/>
      <c r="H25" s="1" t="s">
        <v>32</v>
      </c>
      <c r="I25" s="4" t="str">
        <f>IF($M$1="","-- bitte Auswahl oben treffen --",IF($M$1="Platzierung",VLOOKUP(H25,Konstellationen_M!$A:$H,Ligen_Auf_Ab_Männer!$C$1+2,FALSE),VLOOKUP(VLOOKUP(H25,Konstellationen_M!$A:$H,Ligen_Auf_Ab_Männer!$C$1+2,FALSE),Ligen_M!$A:$C,3,FALSE)))</f>
        <v>VfL Pfullingen 2</v>
      </c>
      <c r="K25" s="189"/>
      <c r="L25" s="193"/>
      <c r="M25" s="1" t="s">
        <v>133</v>
      </c>
      <c r="N25" s="4" t="str">
        <f>IF($M$1="","-- bitte Auswahl oben treffen --",IF($M$1="Platzierung",VLOOKUP(M25,Konstellationen_M!$A:$H,Ligen_Auf_Ab_Männer!$C$1+2,FALSE),VLOOKUP(VLOOKUP(M25,Konstellationen_M!$A:$H,Ligen_Auf_Ab_Männer!$C$1+2,FALSE),Ligen_M!$A:$C,3,FALSE)))</f>
        <v>SG BBM Bietigheim 3</v>
      </c>
    </row>
    <row r="26" spans="1:14">
      <c r="A26" s="217"/>
      <c r="B26" s="176" t="s">
        <v>69</v>
      </c>
      <c r="C26" s="200"/>
      <c r="D26" s="201"/>
      <c r="F26" s="189"/>
      <c r="G26" s="193"/>
      <c r="H26" s="1" t="s">
        <v>33</v>
      </c>
      <c r="I26" s="4" t="str">
        <f>IF($M$1="","-- bitte Auswahl oben treffen --",IF($M$1="Platzierung",VLOOKUP(H26,Konstellationen_M!$A:$H,Ligen_Auf_Ab_Männer!$C$1+2,FALSE),VLOOKUP(VLOOKUP(H26,Konstellationen_M!$A:$H,Ligen_Auf_Ab_Männer!$C$1+2,FALSE),Ligen_M!$A:$C,3,FALSE)))</f>
        <v>SF Schwaikheim</v>
      </c>
      <c r="K26" s="189"/>
      <c r="L26" s="193"/>
      <c r="M26" s="1" t="s">
        <v>134</v>
      </c>
      <c r="N26" s="4" t="str">
        <f>IF($M$1="","-- bitte Auswahl oben treffen --",IF($M$1="Platzierung",VLOOKUP(M26,Konstellationen_M!$A:$H,Ligen_Auf_Ab_Männer!$C$1+2,FALSE),VLOOKUP(VLOOKUP(M26,Konstellationen_M!$A:$H,Ligen_Auf_Ab_Männer!$C$1+2,FALSE),Ligen_M!$A:$C,3,FALSE)))</f>
        <v>TG Biberach</v>
      </c>
    </row>
    <row r="27" spans="1:14" ht="15" thickBot="1">
      <c r="A27" s="217"/>
      <c r="B27" s="202"/>
      <c r="C27" s="203"/>
      <c r="D27" s="204"/>
      <c r="F27" s="189"/>
      <c r="G27" s="193"/>
      <c r="H27" s="1" t="s">
        <v>34</v>
      </c>
      <c r="I27" s="4" t="str">
        <f>IF($M$1="","-- bitte Auswahl oben treffen --",IF($M$1="Platzierung",VLOOKUP(H27,Konstellationen_M!$A:$H,Ligen_Auf_Ab_Männer!$C$1+2,FALSE),VLOOKUP(VLOOKUP(H27,Konstellationen_M!$A:$H,Ligen_Auf_Ab_Männer!$C$1+2,FALSE),Ligen_M!$A:$C,3,FALSE)))</f>
        <v>HSG Winzingen-Wißgoldingen-Donzdorf</v>
      </c>
      <c r="K27" s="189"/>
      <c r="L27" s="193"/>
      <c r="M27" s="1" t="s">
        <v>135</v>
      </c>
      <c r="N27" s="4" t="str">
        <f>IF($M$1="","-- bitte Auswahl oben treffen --",IF($M$1="Platzierung",VLOOKUP(M27,Konstellationen_M!$A:$H,Ligen_Auf_Ab_Männer!$C$1+2,FALSE),VLOOKUP(VLOOKUP(M27,Konstellationen_M!$A:$H,Ligen_Auf_Ab_Männer!$C$1+2,FALSE),Ligen_M!$A:$C,3,FALSE)))</f>
        <v>TSV Heiningen 1892 2</v>
      </c>
    </row>
    <row r="28" spans="1:14">
      <c r="A28" s="217"/>
      <c r="B28" s="185" t="s">
        <v>242</v>
      </c>
      <c r="C28" s="7" t="s">
        <v>70</v>
      </c>
      <c r="D28" s="8" t="s">
        <v>74</v>
      </c>
      <c r="F28" s="189"/>
      <c r="G28" s="193"/>
      <c r="H28" s="1" t="s">
        <v>35</v>
      </c>
      <c r="I28" s="4" t="str">
        <f>IF($M$1="","-- bitte Auswahl oben treffen --",IF($M$1="Platzierung",VLOOKUP(H28,Konstellationen_M!$A:$H,Ligen_Auf_Ab_Männer!$C$1+2,FALSE),VLOOKUP(VLOOKUP(H28,Konstellationen_M!$A:$H,Ligen_Auf_Ab_Männer!$C$1+2,FALSE),Ligen_M!$A:$C,3,FALSE)))</f>
        <v>HSG Rottweil</v>
      </c>
      <c r="K28" s="189"/>
      <c r="L28" s="193"/>
      <c r="M28" s="1" t="s">
        <v>136</v>
      </c>
      <c r="N28" s="4" t="str">
        <f>IF($M$1="","-- bitte Auswahl oben treffen --",IF($M$1="Platzierung",VLOOKUP(M28,Konstellationen_M!$A:$H,Ligen_Auf_Ab_Männer!$C$1+2,FALSE),VLOOKUP(VLOOKUP(M28,Konstellationen_M!$A:$H,Ligen_Auf_Ab_Männer!$C$1+2,FALSE),Ligen_M!$A:$C,3,FALSE)))</f>
        <v>SG Degmarn-Oedheim</v>
      </c>
    </row>
    <row r="29" spans="1:14">
      <c r="A29" s="217"/>
      <c r="B29" s="207"/>
      <c r="C29" s="9" t="s">
        <v>71</v>
      </c>
      <c r="D29" s="10" t="s">
        <v>75</v>
      </c>
      <c r="F29" s="189"/>
      <c r="G29" s="193"/>
      <c r="H29" s="1" t="s">
        <v>36</v>
      </c>
      <c r="I29" s="4" t="str">
        <f>IF($M$1="","-- bitte Auswahl oben treffen --",IF($M$1="Platzierung",VLOOKUP(H29,Konstellationen_M!$A:$H,Ligen_Auf_Ab_Männer!$C$1+2,FALSE),VLOOKUP(VLOOKUP(H29,Konstellationen_M!$A:$H,Ligen_Auf_Ab_Männer!$C$1+2,FALSE),Ligen_M!$A:$C,3,FALSE)))</f>
        <v>TSV Bartenbach</v>
      </c>
      <c r="K29" s="189"/>
      <c r="L29" s="193"/>
      <c r="M29" s="1" t="s">
        <v>137</v>
      </c>
      <c r="N29" s="4" t="str">
        <f>IF($M$1="","-- bitte Auswahl oben treffen --",IF($M$1="Platzierung",VLOOKUP(M29,Konstellationen_M!$A:$H,Ligen_Auf_Ab_Männer!$C$1+2,FALSE),VLOOKUP(VLOOKUP(M29,Konstellationen_M!$A:$H,Ligen_Auf_Ab_Männer!$C$1+2,FALSE),Ligen_M!$A:$C,3,FALSE)))</f>
        <v>SG Weinstadt 2</v>
      </c>
    </row>
    <row r="30" spans="1:14">
      <c r="A30" s="217"/>
      <c r="B30" s="207"/>
      <c r="C30" s="9" t="s">
        <v>72</v>
      </c>
      <c r="D30" s="10" t="s">
        <v>76</v>
      </c>
      <c r="F30" s="189"/>
      <c r="G30" s="193"/>
      <c r="H30" s="1" t="s">
        <v>37</v>
      </c>
      <c r="I30" s="4" t="str">
        <f>IF($M$1="","-- bitte Auswahl oben treffen --",IF($M$1="Platzierung",VLOOKUP(H30,Konstellationen_M!$A:$H,Ligen_Auf_Ab_Männer!$C$1+2,FALSE),VLOOKUP(VLOOKUP(H30,Konstellationen_M!$A:$H,Ligen_Auf_Ab_Männer!$C$1+2,FALSE),Ligen_M!$A:$C,3,FALSE)))</f>
        <v>HB Ludwigsburg</v>
      </c>
      <c r="K30" s="189"/>
      <c r="L30" s="193"/>
      <c r="M30" s="1" t="s">
        <v>138</v>
      </c>
      <c r="N30" s="4" t="str">
        <f>IF($M$1="","-- bitte Auswahl oben treffen --",IF($M$1="Platzierung",VLOOKUP(M30,Konstellationen_M!$A:$H,Ligen_Auf_Ab_Männer!$C$1+2,FALSE),VLOOKUP(VLOOKUP(M30,Konstellationen_M!$A:$H,Ligen_Auf_Ab_Männer!$C$1+2,FALSE),Ligen_M!$A:$C,3,FALSE)))</f>
        <v>SC Vöhringen</v>
      </c>
    </row>
    <row r="31" spans="1:14" ht="15" thickBot="1">
      <c r="A31" s="218"/>
      <c r="B31" s="208"/>
      <c r="C31" s="11" t="s">
        <v>73</v>
      </c>
      <c r="D31" s="12" t="s">
        <v>77</v>
      </c>
      <c r="F31" s="189"/>
      <c r="G31" s="193"/>
      <c r="H31" s="1" t="s">
        <v>38</v>
      </c>
      <c r="I31" s="4" t="str">
        <f>IF($M$1="","-- bitte Auswahl oben treffen --",IF($M$1="Platzierung",VLOOKUP(H31,Konstellationen_M!$A:$H,Ligen_Auf_Ab_Männer!$C$1+2,FALSE),VLOOKUP(VLOOKUP(H31,Konstellationen_M!$A:$H,Ligen_Auf_Ab_Männer!$C$1+2,FALSE),Ligen_M!$A:$C,3,FALSE)))</f>
        <v>TV Gerhausen 1900</v>
      </c>
      <c r="K31" s="189"/>
      <c r="L31" s="193"/>
      <c r="M31" s="1" t="s">
        <v>139</v>
      </c>
      <c r="N31" s="4" t="str">
        <f>IF($M$1="","-- bitte Auswahl oben treffen --",IF($M$1="Platzierung",VLOOKUP(M31,Konstellationen_M!$A:$H,Ligen_Auf_Ab_Männer!$C$1+2,FALSE),VLOOKUP(VLOOKUP(M31,Konstellationen_M!$A:$H,Ligen_Auf_Ab_Männer!$C$1+2,FALSE),Ligen_M!$A:$C,3,FALSE)))</f>
        <v>EK Bernhausen</v>
      </c>
    </row>
    <row r="32" spans="1:14" ht="15" thickBot="1">
      <c r="F32" s="189"/>
      <c r="G32" s="193"/>
      <c r="H32" s="1" t="s">
        <v>39</v>
      </c>
      <c r="I32" s="4" t="str">
        <f>IF($M$1="","-- bitte Auswahl oben treffen --",IF($M$1="Platzierung",VLOOKUP(H32,Konstellationen_M!$A:$H,Ligen_Auf_Ab_Männer!$C$1+2,FALSE),VLOOKUP(VLOOKUP(H32,Konstellationen_M!$A:$H,Ligen_Auf_Ab_Männer!$C$1+2,FALSE),Ligen_M!$A:$C,3,FALSE)))</f>
        <v>TSV Betzingen</v>
      </c>
      <c r="K32" s="189"/>
      <c r="L32" s="193"/>
      <c r="M32" s="1" t="s">
        <v>140</v>
      </c>
      <c r="N32" s="4" t="str">
        <f>IF($M$1="","-- bitte Auswahl oben treffen --",IF($M$1="Platzierung",VLOOKUP(M32,Konstellationen_M!$A:$H,Ligen_Auf_Ab_Männer!$C$1+2,FALSE),VLOOKUP(VLOOKUP(M32,Konstellationen_M!$A:$H,Ligen_Auf_Ab_Männer!$C$1+2,FALSE),Ligen_M!$A:$C,3,FALSE)))</f>
        <v>TSV Neuhausen/F. 1898 2</v>
      </c>
    </row>
    <row r="33" spans="1:14">
      <c r="A33" s="209" t="s">
        <v>1708</v>
      </c>
      <c r="B33" s="14" t="s">
        <v>70</v>
      </c>
      <c r="C33" s="16" t="s">
        <v>14</v>
      </c>
      <c r="D33" s="3" t="str">
        <f>IF($M$1="","-- bitte Auswahl oben treffen --",IF($M$1="Platzierung",VLOOKUP(C33,Konstellationen_M!$A:$H,Ligen_Auf_Ab_Männer!$C$1+2,FALSE),VLOOKUP(VLOOKUP(C33,Konstellationen_M!$A:$H,Ligen_Auf_Ab_Männer!$C$1+2,FALSE),Ligen_M!$A:$C,3,FALSE)))</f>
        <v>TSV Altensteig</v>
      </c>
      <c r="F33" s="189"/>
      <c r="G33" s="193"/>
      <c r="H33" s="1" t="s">
        <v>80</v>
      </c>
      <c r="I33" s="4" t="str">
        <f>IF($M$1="","-- bitte Auswahl oben treffen --",IF($M$1="Platzierung",VLOOKUP(H33,Konstellationen_M!$A:$H,Ligen_Auf_Ab_Männer!$C$1+2,FALSE),VLOOKUP(VLOOKUP(H33,Konstellationen_M!$A:$H,Ligen_Auf_Ab_Männer!$C$1+2,FALSE),Ligen_M!$A:$C,3,FALSE)))</f>
        <v>HV Rot-Weiß Laupheim</v>
      </c>
      <c r="K33" s="189"/>
      <c r="L33" s="193"/>
      <c r="M33" s="1" t="s">
        <v>141</v>
      </c>
      <c r="N33" s="4" t="str">
        <f>IF($M$1="","-- bitte Auswahl oben treffen --",IF($M$1="Platzierung",VLOOKUP(M33,Konstellationen_M!$A:$H,Ligen_Auf_Ab_Männer!$C$1+2,FALSE),VLOOKUP(VLOOKUP(M33,Konstellationen_M!$A:$H,Ligen_Auf_Ab_Männer!$C$1+2,FALSE),Ligen_M!$A:$C,3,FALSE)))</f>
        <v>HSG Lauffen-Neipperg</v>
      </c>
    </row>
    <row r="34" spans="1:14">
      <c r="A34" s="215"/>
      <c r="B34" s="13" t="s">
        <v>71</v>
      </c>
      <c r="C34" s="17" t="s">
        <v>15</v>
      </c>
      <c r="D34" s="4" t="str">
        <f>IF($M$1="","-- bitte Auswahl oben treffen --",IF($M$1="Platzierung",VLOOKUP(C34,Konstellationen_M!$A:$H,Ligen_Auf_Ab_Männer!$C$1+2,FALSE),VLOOKUP(VLOOKUP(C34,Konstellationen_M!$A:$H,Ligen_Auf_Ab_Männer!$C$1+2,FALSE),Ligen_M!$A:$C,3,FALSE)))</f>
        <v>Handballregion Bottwar SG</v>
      </c>
      <c r="F34" s="189"/>
      <c r="G34" s="193"/>
      <c r="H34" s="1" t="s">
        <v>81</v>
      </c>
      <c r="I34" s="4" t="str">
        <f>IF($M$1="","-- bitte Auswahl oben treffen --",IF($M$1="Platzierung",VLOOKUP(H34,Konstellationen_M!$A:$H,Ligen_Auf_Ab_Männer!$C$1+2,FALSE),VLOOKUP(VLOOKUP(H34,Konstellationen_M!$A:$H,Ligen_Auf_Ab_Männer!$C$1+2,FALSE),Ligen_M!$A:$C,3,FALSE)))</f>
        <v>SG H2Ku Herrenberg 2</v>
      </c>
      <c r="K34" s="189"/>
      <c r="L34" s="193"/>
      <c r="M34" s="1" t="s">
        <v>142</v>
      </c>
      <c r="N34" s="4" t="str">
        <f>IF($M$1="","-- bitte Auswahl oben treffen --",IF($M$1="Platzierung",VLOOKUP(M34,Konstellationen_M!$A:$H,Ligen_Auf_Ab_Männer!$C$1+2,FALSE),VLOOKUP(VLOOKUP(M34,Konstellationen_M!$A:$H,Ligen_Auf_Ab_Männer!$C$1+2,FALSE),Ligen_M!$A:$C,3,FALSE)))</f>
        <v>TV Weilstetten 2</v>
      </c>
    </row>
    <row r="35" spans="1:14">
      <c r="A35" s="215"/>
      <c r="B35" s="13" t="s">
        <v>72</v>
      </c>
      <c r="C35" s="17" t="s">
        <v>16</v>
      </c>
      <c r="D35" s="4" t="str">
        <f>IF($M$1="","-- bitte Auswahl oben treffen --",IF($M$1="Platzierung",VLOOKUP(C35,Konstellationen_M!$A:$H,Ligen_Auf_Ab_Männer!$C$1+2,FALSE),VLOOKUP(VLOOKUP(C35,Konstellationen_M!$A:$H,Ligen_Auf_Ab_Männer!$C$1+2,FALSE),Ligen_M!$A:$C,3,FALSE)))</f>
        <v>TV Reichenbach</v>
      </c>
      <c r="F35" s="189"/>
      <c r="G35" s="193"/>
      <c r="H35" s="1" t="s">
        <v>82</v>
      </c>
      <c r="I35" s="4" t="str">
        <f>IF($M$1="","-- bitte Auswahl oben treffen --",IF($M$1="Platzierung",VLOOKUP(H35,Konstellationen_M!$A:$H,Ligen_Auf_Ab_Männer!$C$1+2,FALSE),VLOOKUP(VLOOKUP(H35,Konstellationen_M!$A:$H,Ligen_Auf_Ab_Männer!$C$1+2,FALSE),Ligen_M!$A:$C,3,FALSE)))</f>
        <v>TV Spaichingen</v>
      </c>
      <c r="K35" s="189"/>
      <c r="L35" s="193"/>
      <c r="M35" s="1" t="s">
        <v>143</v>
      </c>
      <c r="N35" s="4" t="str">
        <f>IF($M$1="","-- bitte Auswahl oben treffen --",IF($M$1="Platzierung",VLOOKUP(M35,Konstellationen_M!$A:$H,Ligen_Auf_Ab_Männer!$C$1+2,FALSE),VLOOKUP(VLOOKUP(M35,Konstellationen_M!$A:$H,Ligen_Auf_Ab_Männer!$C$1+2,FALSE),Ligen_M!$A:$C,3,FALSE)))</f>
        <v>TV Steinheim/A.</v>
      </c>
    </row>
    <row r="36" spans="1:14" ht="15" thickBot="1">
      <c r="A36" s="216"/>
      <c r="B36" s="15" t="s">
        <v>73</v>
      </c>
      <c r="C36" s="18" t="s">
        <v>17</v>
      </c>
      <c r="D36" s="6" t="str">
        <f>IF($M$1="","-- bitte Auswahl oben treffen --",IF($M$1="Platzierung",VLOOKUP(C36,Konstellationen_M!$A:$H,Ligen_Auf_Ab_Männer!$C$1+2,FALSE),VLOOKUP(VLOOKUP(C36,Konstellationen_M!$A:$H,Ligen_Auf_Ab_Männer!$C$1+2,FALSE),Ligen_M!$A:$C,3,FALSE)))</f>
        <v>TG Schömberg</v>
      </c>
      <c r="F36" s="189"/>
      <c r="G36" s="194"/>
      <c r="H36" s="5" t="s">
        <v>83</v>
      </c>
      <c r="I36" s="6" t="str">
        <f>IF($M$1="","-- bitte Auswahl oben treffen --",IF($M$1="Platzierung",VLOOKUP(H36,Konstellationen_M!$A:$H,Ligen_Auf_Ab_Männer!$C$1+2,FALSE),VLOOKUP(VLOOKUP(H36,Konstellationen_M!$A:$H,Ligen_Auf_Ab_Männer!$C$1+2,FALSE),Ligen_M!$A:$C,3,FALSE)))</f>
        <v>SG Herbrechtingen-Bolheim</v>
      </c>
      <c r="K36" s="189"/>
      <c r="L36" s="193"/>
      <c r="M36" s="1" t="s">
        <v>144</v>
      </c>
      <c r="N36" s="4" t="str">
        <f>IF($M$1="","-- bitte Auswahl oben treffen --",IF($M$1="Platzierung",VLOOKUP(M36,Konstellationen_M!$A:$H,Ligen_Auf_Ab_Männer!$C$1+2,FALSE),VLOOKUP(VLOOKUP(M36,Konstellationen_M!$A:$H,Ligen_Auf_Ab_Männer!$C$1+2,FALSE),Ligen_M!$A:$C,3,FALSE)))</f>
        <v>TV 1893 Neuhausen/E. 2</v>
      </c>
    </row>
    <row r="37" spans="1:14">
      <c r="F37" s="189"/>
      <c r="G37" s="170" t="s">
        <v>78</v>
      </c>
      <c r="H37" s="171"/>
      <c r="I37" s="172"/>
      <c r="K37" s="189"/>
      <c r="L37" s="193"/>
      <c r="M37" s="1" t="s">
        <v>145</v>
      </c>
      <c r="N37" s="4" t="str">
        <f>IF($M$1="","-- bitte Auswahl oben treffen --",IF($M$1="Platzierung",VLOOKUP(M37,Konstellationen_M!$A:$H,Ligen_Auf_Ab_Männer!$C$1+2,FALSE),VLOOKUP(VLOOKUP(M37,Konstellationen_M!$A:$H,Ligen_Auf_Ab_Männer!$C$1+2,FALSE),Ligen_M!$A:$C,3,FALSE)))</f>
        <v>TSF Ditzingen 2</v>
      </c>
    </row>
    <row r="38" spans="1:14" ht="15" thickBot="1">
      <c r="F38" s="189"/>
      <c r="G38" s="173"/>
      <c r="H38" s="174"/>
      <c r="I38" s="175"/>
      <c r="K38" s="189"/>
      <c r="L38" s="193"/>
      <c r="M38" s="1" t="s">
        <v>153</v>
      </c>
      <c r="N38" s="4" t="str">
        <f>IF($M$1="","-- bitte Auswahl oben treffen --",IF($M$1="Platzierung",VLOOKUP(M38,Konstellationen_M!$A:$H,Ligen_Auf_Ab_Männer!$C$1+2,FALSE),VLOOKUP(VLOOKUP(M38,Konstellationen_M!$A:$H,Ligen_Auf_Ab_Männer!$C$1+2,FALSE),Ligen_M!$A:$C,3,FALSE)))</f>
        <v>MTG Wangen 2</v>
      </c>
    </row>
    <row r="39" spans="1:14">
      <c r="F39" s="189"/>
      <c r="G39" s="176" t="s">
        <v>79</v>
      </c>
      <c r="H39" s="177"/>
      <c r="I39" s="178"/>
      <c r="K39" s="189"/>
      <c r="L39" s="193"/>
      <c r="M39" s="1" t="s">
        <v>154</v>
      </c>
      <c r="N39" s="4" t="str">
        <f>IF($M$1="","-- bitte Auswahl oben treffen --",IF($M$1="Platzierung",VLOOKUP(M39,Konstellationen_M!$A:$H,Ligen_Auf_Ab_Männer!$C$1+2,FALSE),VLOOKUP(VLOOKUP(M39,Konstellationen_M!$A:$H,Ligen_Auf_Ab_Männer!$C$1+2,FALSE),Ligen_M!$A:$C,3,FALSE)))</f>
        <v>MTV Stuttgart</v>
      </c>
    </row>
    <row r="40" spans="1:14" ht="15" thickBot="1">
      <c r="F40" s="189"/>
      <c r="G40" s="179"/>
      <c r="H40" s="180"/>
      <c r="I40" s="181"/>
      <c r="K40" s="189"/>
      <c r="L40" s="193"/>
      <c r="M40" s="1" t="s">
        <v>165</v>
      </c>
      <c r="N40" s="4" t="str">
        <f>IF($M$1="","-- bitte Auswahl oben treffen --",IF($M$1="Platzierung",VLOOKUP(M40,Konstellationen_M!$A:$H,Ligen_Auf_Ab_Männer!$C$1+2,FALSE),VLOOKUP(VLOOKUP(M40,Konstellationen_M!$A:$H,Ligen_Auf_Ab_Männer!$C$1+2,FALSE),Ligen_M!$A:$C,3,FALSE)))</f>
        <v>HSG Owen-Lenningen</v>
      </c>
    </row>
    <row r="41" spans="1:14" ht="14.45" customHeight="1">
      <c r="F41" s="189"/>
      <c r="G41" s="188" t="s">
        <v>1711</v>
      </c>
      <c r="H41" s="16" t="s">
        <v>106</v>
      </c>
      <c r="I41" s="8" t="s">
        <v>74</v>
      </c>
      <c r="K41" s="189"/>
      <c r="L41" s="193"/>
      <c r="M41" s="1" t="s">
        <v>166</v>
      </c>
      <c r="N41" s="4" t="str">
        <f>IF($M$1="","-- bitte Auswahl oben treffen --",IF($M$1="Platzierung",VLOOKUP(M41,Konstellationen_M!$A:$H,Ligen_Auf_Ab_Männer!$C$1+2,FALSE),VLOOKUP(VLOOKUP(M41,Konstellationen_M!$A:$H,Ligen_Auf_Ab_Männer!$C$1+2,FALSE),Ligen_M!$A:$C,3,FALSE)))</f>
        <v>SG Dunningen/Schramberg</v>
      </c>
    </row>
    <row r="42" spans="1:14">
      <c r="F42" s="189"/>
      <c r="G42" s="189"/>
      <c r="H42" s="17" t="s">
        <v>107</v>
      </c>
      <c r="I42" s="10" t="s">
        <v>75</v>
      </c>
      <c r="K42" s="189"/>
      <c r="L42" s="193"/>
      <c r="M42" s="1" t="s">
        <v>167</v>
      </c>
      <c r="N42" s="4" t="str">
        <f>IF($M$1="","-- bitte Auswahl oben treffen --",IF($M$1="Platzierung",VLOOKUP(M42,Konstellationen_M!$A:$H,Ligen_Auf_Ab_Männer!$C$1+2,FALSE),VLOOKUP(VLOOKUP(M42,Konstellationen_M!$A:$H,Ligen_Auf_Ab_Männer!$C$1+2,FALSE),Ligen_M!$A:$C,3,FALSE)))</f>
        <v>HSG Böblingen/Sindelfingen 2</v>
      </c>
    </row>
    <row r="43" spans="1:14">
      <c r="F43" s="189"/>
      <c r="G43" s="189"/>
      <c r="H43" s="17" t="s">
        <v>108</v>
      </c>
      <c r="I43" s="10" t="s">
        <v>76</v>
      </c>
      <c r="K43" s="189"/>
      <c r="L43" s="193"/>
      <c r="M43" s="1" t="s">
        <v>168</v>
      </c>
      <c r="N43" s="4" t="str">
        <f>IF($M$1="","-- bitte Auswahl oben treffen --",IF($M$1="Platzierung",VLOOKUP(M43,Konstellationen_M!$A:$H,Ligen_Auf_Ab_Männer!$C$1+2,FALSE),VLOOKUP(VLOOKUP(M43,Konstellationen_M!$A:$H,Ligen_Auf_Ab_Männer!$C$1+2,FALSE),Ligen_M!$A:$C,3,FALSE)))</f>
        <v>TSG Schnaitheim</v>
      </c>
    </row>
    <row r="44" spans="1:14">
      <c r="F44" s="189"/>
      <c r="G44" s="189"/>
      <c r="H44" s="17" t="s">
        <v>109</v>
      </c>
      <c r="I44" s="10" t="s">
        <v>77</v>
      </c>
      <c r="K44" s="189"/>
      <c r="L44" s="193"/>
      <c r="M44" s="1" t="s">
        <v>169</v>
      </c>
      <c r="N44" s="4" t="str">
        <f>IF($M$1="","-- bitte Auswahl oben treffen --",IF($M$1="Platzierung",VLOOKUP(M44,Konstellationen_M!$A:$H,Ligen_Auf_Ab_Männer!$C$1+2,FALSE),VLOOKUP(VLOOKUP(M44,Konstellationen_M!$A:$H,Ligen_Auf_Ab_Männer!$C$1+2,FALSE),Ligen_M!$A:$C,3,FALSE)))</f>
        <v>HSG Hohenlohe</v>
      </c>
    </row>
    <row r="45" spans="1:14">
      <c r="F45" s="189"/>
      <c r="G45" s="189"/>
      <c r="H45" s="17" t="s">
        <v>110</v>
      </c>
      <c r="I45" s="10" t="s">
        <v>114</v>
      </c>
      <c r="K45" s="189"/>
      <c r="L45" s="193"/>
      <c r="M45" s="1" t="s">
        <v>170</v>
      </c>
      <c r="N45" s="4" t="str">
        <f>IF($M$1="","-- bitte Auswahl oben treffen --",IF($M$1="Platzierung",VLOOKUP(M45,Konstellationen_M!$A:$H,Ligen_Auf_Ab_Männer!$C$1+2,FALSE),VLOOKUP(VLOOKUP(M45,Konstellationen_M!$A:$H,Ligen_Auf_Ab_Männer!$C$1+2,FALSE),Ligen_M!$A:$C,3,FALSE)))</f>
        <v>CVJM Möglingen</v>
      </c>
    </row>
    <row r="46" spans="1:14">
      <c r="F46" s="189"/>
      <c r="G46" s="189"/>
      <c r="H46" s="17" t="s">
        <v>111</v>
      </c>
      <c r="I46" s="10" t="s">
        <v>115</v>
      </c>
      <c r="K46" s="189"/>
      <c r="L46" s="193"/>
      <c r="M46" s="1" t="s">
        <v>171</v>
      </c>
      <c r="N46" s="4" t="str">
        <f>IF($M$1="","-- bitte Auswahl oben treffen --",IF($M$1="Platzierung",VLOOKUP(M46,Konstellationen_M!$A:$H,Ligen_Auf_Ab_Männer!$C$1+2,FALSE),VLOOKUP(VLOOKUP(M46,Konstellationen_M!$A:$H,Ligen_Auf_Ab_Männer!$C$1+2,FALSE),Ligen_M!$A:$C,3,FALSE)))</f>
        <v>HC Lustenau</v>
      </c>
    </row>
    <row r="47" spans="1:14">
      <c r="F47" s="189"/>
      <c r="G47" s="189"/>
      <c r="H47" s="17" t="s">
        <v>112</v>
      </c>
      <c r="I47" s="10" t="s">
        <v>116</v>
      </c>
      <c r="K47" s="189"/>
      <c r="L47" s="193"/>
      <c r="M47" s="1" t="s">
        <v>172</v>
      </c>
      <c r="N47" s="4" t="str">
        <f>IF($M$1="","-- bitte Auswahl oben treffen --",IF($M$1="Platzierung",VLOOKUP(M47,Konstellationen_M!$A:$H,Ligen_Auf_Ab_Männer!$C$1+2,FALSE),VLOOKUP(VLOOKUP(M47,Konstellationen_M!$A:$H,Ligen_Auf_Ab_Männer!$C$1+2,FALSE),Ligen_M!$A:$C,3,FALSE)))</f>
        <v>TV Stetten</v>
      </c>
    </row>
    <row r="48" spans="1:14" ht="15" thickBot="1">
      <c r="F48" s="190"/>
      <c r="G48" s="190"/>
      <c r="H48" s="18" t="s">
        <v>113</v>
      </c>
      <c r="I48" s="12" t="s">
        <v>117</v>
      </c>
      <c r="K48" s="189"/>
      <c r="L48" s="193"/>
      <c r="M48" s="1" t="s">
        <v>173</v>
      </c>
      <c r="N48" s="4" t="str">
        <f>IF($M$1="","-- bitte Auswahl oben treffen --",IF($M$1="Platzierung",VLOOKUP(M48,Konstellationen_M!$A:$H,Ligen_Auf_Ab_Männer!$C$1+2,FALSE),VLOOKUP(VLOOKUP(M48,Konstellationen_M!$A:$H,Ligen_Auf_Ab_Männer!$C$1+2,FALSE),Ligen_M!$A:$C,3,FALSE)))</f>
        <v>HK Ostdorf/Geislingen</v>
      </c>
    </row>
    <row r="49" spans="6:14" ht="15" thickBot="1">
      <c r="K49" s="189"/>
      <c r="L49" s="193"/>
      <c r="M49" s="1" t="s">
        <v>174</v>
      </c>
      <c r="N49" s="4" t="str">
        <f>IF($M$1="","-- bitte Auswahl oben treffen --",IF($M$1="Platzierung",VLOOKUP(M49,Konstellationen_M!$A:$H,Ligen_Auf_Ab_Männer!$C$1+2,FALSE),VLOOKUP(VLOOKUP(M49,Konstellationen_M!$A:$H,Ligen_Auf_Ab_Männer!$C$1+2,FALSE),Ligen_M!$A:$C,3,FALSE)))</f>
        <v>HT Uhingen-Holzhausen</v>
      </c>
    </row>
    <row r="50" spans="6:14" ht="14.45" customHeight="1">
      <c r="F50" s="188" t="s">
        <v>1711</v>
      </c>
      <c r="G50" s="14" t="s">
        <v>106</v>
      </c>
      <c r="H50" s="16" t="s">
        <v>86</v>
      </c>
      <c r="I50" s="3" t="str">
        <f>IF($M$1="","-- bitte Auswahl oben treffen --",IF($M$1="Platzierung",VLOOKUP(H50,Konstellationen_M!$A:$H,Ligen_Auf_Ab_Männer!$C$1+2,FALSE),VLOOKUP(VLOOKUP(H50,Konstellationen_M!$A:$H,Ligen_Auf_Ab_Männer!$C$1+2,FALSE),Ligen_M!$A:$C,3,FALSE)))</f>
        <v>HSG Ebersbach/Bünzwangen</v>
      </c>
      <c r="K50" s="189"/>
      <c r="L50" s="193"/>
      <c r="M50" s="1" t="s">
        <v>175</v>
      </c>
      <c r="N50" s="4" t="str">
        <f>IF($M$1="","-- bitte Auswahl oben treffen --",IF($M$1="Platzierung",VLOOKUP(M50,Konstellationen_M!$A:$H,Ligen_Auf_Ab_Männer!$C$1+2,FALSE),VLOOKUP(VLOOKUP(M50,Konstellationen_M!$A:$H,Ligen_Auf_Ab_Männer!$C$1+2,FALSE),Ligen_M!$A:$C,3,FALSE)))</f>
        <v>TV Weingarten Handball</v>
      </c>
    </row>
    <row r="51" spans="6:14">
      <c r="F51" s="189"/>
      <c r="G51" s="13" t="s">
        <v>107</v>
      </c>
      <c r="H51" s="17" t="s">
        <v>87</v>
      </c>
      <c r="I51" s="4" t="str">
        <f>IF($M$1="","-- bitte Auswahl oben treffen --",IF($M$1="Platzierung",VLOOKUP(H51,Konstellationen_M!$A:$H,Ligen_Auf_Ab_Männer!$C$1+2,FALSE),VLOOKUP(VLOOKUP(H51,Konstellationen_M!$A:$H,Ligen_Auf_Ab_Männer!$C$1+2,FALSE),Ligen_M!$A:$C,3,FALSE)))</f>
        <v>TV Mundelsheim</v>
      </c>
      <c r="K51" s="189"/>
      <c r="L51" s="193"/>
      <c r="M51" s="1" t="s">
        <v>176</v>
      </c>
      <c r="N51" s="4" t="str">
        <f>IF($M$1="","-- bitte Auswahl oben treffen --",IF($M$1="Platzierung",VLOOKUP(M51,Konstellationen_M!$A:$H,Ligen_Auf_Ab_Männer!$C$1+2,FALSE),VLOOKUP(VLOOKUP(M51,Konstellationen_M!$A:$H,Ligen_Auf_Ab_Männer!$C$1+2,FALSE),Ligen_M!$A:$C,3,FALSE)))</f>
        <v>Kuchen-Gingen-Süssen Handball</v>
      </c>
    </row>
    <row r="52" spans="6:14">
      <c r="F52" s="189"/>
      <c r="G52" s="13" t="s">
        <v>108</v>
      </c>
      <c r="H52" s="17" t="s">
        <v>88</v>
      </c>
      <c r="I52" s="4" t="str">
        <f>IF($M$1="","-- bitte Auswahl oben treffen --",IF($M$1="Platzierung",VLOOKUP(H52,Konstellationen_M!$A:$H,Ligen_Auf_Ab_Männer!$C$1+2,FALSE),VLOOKUP(VLOOKUP(H52,Konstellationen_M!$A:$H,Ligen_Auf_Ab_Männer!$C$1+2,FALSE),Ligen_M!$A:$C,3,FALSE)))</f>
        <v>HSG Baar</v>
      </c>
      <c r="K52" s="189"/>
      <c r="L52" s="193"/>
      <c r="M52" s="1" t="s">
        <v>177</v>
      </c>
      <c r="N52" s="4" t="str">
        <f>IF($M$1="","-- bitte Auswahl oben treffen --",IF($M$1="Platzierung",VLOOKUP(M52,Konstellationen_M!$A:$H,Ligen_Auf_Ab_Männer!$C$1+2,FALSE),VLOOKUP(VLOOKUP(M52,Konstellationen_M!$A:$H,Ligen_Auf_Ab_Männer!$C$1+2,FALSE),Ligen_M!$A:$C,3,FALSE)))</f>
        <v>SV Remshalden 2</v>
      </c>
    </row>
    <row r="53" spans="6:14">
      <c r="F53" s="189"/>
      <c r="G53" s="13" t="s">
        <v>109</v>
      </c>
      <c r="H53" s="17" t="s">
        <v>89</v>
      </c>
      <c r="I53" s="4" t="str">
        <f>IF($M$1="","-- bitte Auswahl oben treffen --",IF($M$1="Platzierung",VLOOKUP(H53,Konstellationen_M!$A:$H,Ligen_Auf_Ab_Männer!$C$1+2,FALSE),VLOOKUP(VLOOKUP(H53,Konstellationen_M!$A:$H,Ligen_Auf_Ab_Männer!$C$1+2,FALSE),Ligen_M!$A:$C,3,FALSE)))</f>
        <v>HSG Oberkochen/Königsbronn</v>
      </c>
      <c r="K53" s="189"/>
      <c r="L53" s="193"/>
      <c r="M53" s="1" t="s">
        <v>178</v>
      </c>
      <c r="N53" s="4" t="str">
        <f>IF($M$1="","-- bitte Auswahl oben treffen --",IF($M$1="Platzierung",VLOOKUP(M53,Konstellationen_M!$A:$H,Ligen_Auf_Ab_Männer!$C$1+2,FALSE),VLOOKUP(VLOOKUP(M53,Konstellationen_M!$A:$H,Ligen_Auf_Ab_Männer!$C$1+2,FALSE),Ligen_M!$A:$C,3,FALSE)))</f>
        <v>SG Tübingen</v>
      </c>
    </row>
    <row r="54" spans="6:14">
      <c r="F54" s="189"/>
      <c r="G54" s="13" t="s">
        <v>110</v>
      </c>
      <c r="H54" s="17" t="s">
        <v>90</v>
      </c>
      <c r="I54" s="4" t="str">
        <f>IF($M$1="","-- bitte Auswahl oben treffen --",IF($M$1="Platzierung",VLOOKUP(H54,Konstellationen_M!$A:$H,Ligen_Auf_Ab_Männer!$C$1+2,FALSE),VLOOKUP(VLOOKUP(H54,Konstellationen_M!$A:$H,Ligen_Auf_Ab_Männer!$C$1+2,FALSE),Ligen_M!$A:$C,3,FALSE)))</f>
        <v>TSV Köngen</v>
      </c>
      <c r="K54" s="189"/>
      <c r="L54" s="193"/>
      <c r="M54" s="1" t="s">
        <v>179</v>
      </c>
      <c r="N54" s="4" t="str">
        <f>IF($M$1="","-- bitte Auswahl oben treffen --",IF($M$1="Platzierung",VLOOKUP(M54,Konstellationen_M!$A:$H,Ligen_Auf_Ab_Männer!$C$1+2,FALSE),VLOOKUP(VLOOKUP(M54,Konstellationen_M!$A:$H,Ligen_Auf_Ab_Männer!$C$1+2,FALSE),Ligen_M!$A:$C,3,FALSE)))</f>
        <v>SG Schozach-Bottwartal 2</v>
      </c>
    </row>
    <row r="55" spans="6:14">
      <c r="F55" s="189"/>
      <c r="G55" s="13" t="s">
        <v>111</v>
      </c>
      <c r="H55" s="17" t="s">
        <v>91</v>
      </c>
      <c r="I55" s="4" t="str">
        <f>IF($M$1="","-- bitte Auswahl oben treffen --",IF($M$1="Platzierung",VLOOKUP(H55,Konstellationen_M!$A:$H,Ligen_Auf_Ab_Männer!$C$1+2,FALSE),VLOOKUP(VLOOKUP(H55,Konstellationen_M!$A:$H,Ligen_Auf_Ab_Männer!$C$1+2,FALSE),Ligen_M!$A:$C,3,FALSE)))</f>
        <v>HC Winnenden</v>
      </c>
      <c r="K55" s="189"/>
      <c r="L55" s="193"/>
      <c r="M55" s="1" t="s">
        <v>180</v>
      </c>
      <c r="N55" s="4" t="str">
        <f>IF($M$1="","-- bitte Auswahl oben treffen --",IF($M$1="Platzierung",VLOOKUP(M55,Konstellationen_M!$A:$H,Ligen_Auf_Ab_Männer!$C$1+2,FALSE),VLOOKUP(VLOOKUP(M55,Konstellationen_M!$A:$H,Ligen_Auf_Ab_Männer!$C$1+2,FALSE),Ligen_M!$A:$C,3,FALSE)))</f>
        <v>TV Altenstadt</v>
      </c>
    </row>
    <row r="56" spans="6:14">
      <c r="F56" s="189"/>
      <c r="G56" s="13" t="s">
        <v>112</v>
      </c>
      <c r="H56" s="17" t="s">
        <v>92</v>
      </c>
      <c r="I56" s="4" t="str">
        <f>IF($M$1="","-- bitte Auswahl oben treffen --",IF($M$1="Platzierung",VLOOKUP(H56,Konstellationen_M!$A:$H,Ligen_Auf_Ab_Männer!$C$1+2,FALSE),VLOOKUP(VLOOKUP(H56,Konstellationen_M!$A:$H,Ligen_Auf_Ab_Männer!$C$1+2,FALSE),Ligen_M!$A:$C,3,FALSE)))</f>
        <v>TSV 1866 Weinsberg 2</v>
      </c>
      <c r="K56" s="189"/>
      <c r="L56" s="193"/>
      <c r="M56" s="1" t="s">
        <v>181</v>
      </c>
      <c r="N56" s="4" t="str">
        <f>IF($M$1="","-- bitte Auswahl oben treffen --",IF($M$1="Platzierung",VLOOKUP(M56,Konstellationen_M!$A:$H,Ligen_Auf_Ab_Männer!$C$1+2,FALSE),VLOOKUP(VLOOKUP(M56,Konstellationen_M!$A:$H,Ligen_Auf_Ab_Männer!$C$1+2,FALSE),Ligen_M!$A:$C,3,FALSE)))</f>
        <v>Hbi Weilimdorf/Feuerbach</v>
      </c>
    </row>
    <row r="57" spans="6:14" ht="15" thickBot="1">
      <c r="F57" s="190"/>
      <c r="G57" s="15" t="s">
        <v>113</v>
      </c>
      <c r="H57" s="18" t="s">
        <v>93</v>
      </c>
      <c r="I57" s="6" t="str">
        <f>IF($M$1="","-- bitte Auswahl oben treffen --",IF($M$1="Platzierung",VLOOKUP(H57,Konstellationen_M!$A:$H,Ligen_Auf_Ab_Männer!$C$1+2,FALSE),VLOOKUP(VLOOKUP(H57,Konstellationen_M!$A:$H,Ligen_Auf_Ab_Männer!$C$1+2,FALSE),Ligen_M!$A:$C,3,FALSE)))</f>
        <v>TV Treffelhausen</v>
      </c>
      <c r="K57" s="189"/>
      <c r="L57" s="193"/>
      <c r="M57" s="1" t="s">
        <v>182</v>
      </c>
      <c r="N57" s="4" t="str">
        <f>IF($M$1="","-- bitte Auswahl oben treffen --",IF($M$1="Platzierung",VLOOKUP(M57,Konstellationen_M!$A:$H,Ligen_Auf_Ab_Männer!$C$1+2,FALSE),VLOOKUP(VLOOKUP(M57,Konstellationen_M!$A:$H,Ligen_Auf_Ab_Männer!$C$1+2,FALSE),Ligen_M!$A:$C,3,FALSE)))</f>
        <v>TSV Weilheim</v>
      </c>
    </row>
    <row r="58" spans="6:14" ht="15" thickBot="1">
      <c r="K58" s="189"/>
      <c r="L58" s="194"/>
      <c r="M58" s="5" t="s">
        <v>183</v>
      </c>
      <c r="N58" s="6" t="str">
        <f>IF($M$1="","-- bitte Auswahl oben treffen --",IF($M$1="Platzierung",VLOOKUP(M58,Konstellationen_M!$A:$H,Ligen_Auf_Ab_Männer!$C$1+2,FALSE),VLOOKUP(VLOOKUP(M58,Konstellationen_M!$A:$H,Ligen_Auf_Ab_Männer!$C$1+2,FALSE),Ligen_M!$A:$C,3,FALSE)))</f>
        <v>Spvgg Renningen</v>
      </c>
    </row>
    <row r="59" spans="6:14">
      <c r="K59" s="189"/>
      <c r="L59" s="170" t="s">
        <v>188</v>
      </c>
      <c r="M59" s="171"/>
      <c r="N59" s="172"/>
    </row>
    <row r="60" spans="6:14" ht="15" thickBot="1">
      <c r="K60" s="189"/>
      <c r="L60" s="173"/>
      <c r="M60" s="174"/>
      <c r="N60" s="175"/>
    </row>
    <row r="61" spans="6:14">
      <c r="K61" s="189"/>
      <c r="L61" s="176" t="s">
        <v>189</v>
      </c>
      <c r="M61" s="177"/>
      <c r="N61" s="178"/>
    </row>
    <row r="62" spans="6:14" ht="15" thickBot="1">
      <c r="K62" s="189"/>
      <c r="L62" s="179"/>
      <c r="M62" s="180"/>
      <c r="N62" s="181"/>
    </row>
    <row r="63" spans="6:14">
      <c r="K63" s="189"/>
      <c r="L63" s="188" t="s">
        <v>1712</v>
      </c>
      <c r="M63" s="16" t="s">
        <v>190</v>
      </c>
      <c r="N63" s="8" t="s">
        <v>74</v>
      </c>
    </row>
    <row r="64" spans="6:14">
      <c r="K64" s="189"/>
      <c r="L64" s="189"/>
      <c r="M64" s="17" t="s">
        <v>191</v>
      </c>
      <c r="N64" s="10" t="s">
        <v>75</v>
      </c>
    </row>
    <row r="65" spans="11:14">
      <c r="K65" s="189"/>
      <c r="L65" s="189"/>
      <c r="M65" s="17" t="s">
        <v>192</v>
      </c>
      <c r="N65" s="10" t="s">
        <v>76</v>
      </c>
    </row>
    <row r="66" spans="11:14">
      <c r="K66" s="189"/>
      <c r="L66" s="189"/>
      <c r="M66" s="17" t="s">
        <v>193</v>
      </c>
      <c r="N66" s="10" t="s">
        <v>77</v>
      </c>
    </row>
    <row r="67" spans="11:14">
      <c r="K67" s="189"/>
      <c r="L67" s="189"/>
      <c r="M67" s="17" t="s">
        <v>194</v>
      </c>
      <c r="N67" s="10" t="s">
        <v>114</v>
      </c>
    </row>
    <row r="68" spans="11:14">
      <c r="K68" s="189"/>
      <c r="L68" s="189"/>
      <c r="M68" s="17" t="s">
        <v>195</v>
      </c>
      <c r="N68" s="10" t="s">
        <v>115</v>
      </c>
    </row>
    <row r="69" spans="11:14">
      <c r="K69" s="189"/>
      <c r="L69" s="189"/>
      <c r="M69" s="17" t="s">
        <v>196</v>
      </c>
      <c r="N69" s="10" t="s">
        <v>116</v>
      </c>
    </row>
    <row r="70" spans="11:14">
      <c r="K70" s="189"/>
      <c r="L70" s="189"/>
      <c r="M70" s="17" t="s">
        <v>197</v>
      </c>
      <c r="N70" s="10" t="s">
        <v>117</v>
      </c>
    </row>
    <row r="71" spans="11:14">
      <c r="K71" s="189"/>
      <c r="L71" s="189"/>
      <c r="M71" s="17" t="s">
        <v>198</v>
      </c>
      <c r="N71" s="10" t="s">
        <v>222</v>
      </c>
    </row>
    <row r="72" spans="11:14">
      <c r="K72" s="189"/>
      <c r="L72" s="189"/>
      <c r="M72" s="17" t="s">
        <v>199</v>
      </c>
      <c r="N72" s="10" t="s">
        <v>223</v>
      </c>
    </row>
    <row r="73" spans="11:14">
      <c r="K73" s="189"/>
      <c r="L73" s="189"/>
      <c r="M73" s="17" t="s">
        <v>200</v>
      </c>
      <c r="N73" s="10" t="s">
        <v>224</v>
      </c>
    </row>
    <row r="74" spans="11:14">
      <c r="K74" s="189"/>
      <c r="L74" s="189"/>
      <c r="M74" s="17" t="s">
        <v>201</v>
      </c>
      <c r="N74" s="10" t="s">
        <v>225</v>
      </c>
    </row>
    <row r="75" spans="11:14">
      <c r="K75" s="189"/>
      <c r="L75" s="189"/>
      <c r="M75" s="17" t="s">
        <v>202</v>
      </c>
      <c r="N75" s="10" t="s">
        <v>226</v>
      </c>
    </row>
    <row r="76" spans="11:14">
      <c r="K76" s="189"/>
      <c r="L76" s="189"/>
      <c r="M76" s="17" t="s">
        <v>203</v>
      </c>
      <c r="N76" s="10" t="s">
        <v>227</v>
      </c>
    </row>
    <row r="77" spans="11:14">
      <c r="K77" s="189"/>
      <c r="L77" s="189"/>
      <c r="M77" s="17" t="s">
        <v>204</v>
      </c>
      <c r="N77" s="10" t="s">
        <v>228</v>
      </c>
    </row>
    <row r="78" spans="11:14" ht="15" thickBot="1">
      <c r="K78" s="190"/>
      <c r="L78" s="190"/>
      <c r="M78" s="18" t="s">
        <v>205</v>
      </c>
      <c r="N78" s="12" t="s">
        <v>229</v>
      </c>
    </row>
    <row r="79" spans="11:14" ht="15" thickBot="1"/>
    <row r="80" spans="11:14">
      <c r="K80" s="188" t="s">
        <v>1712</v>
      </c>
      <c r="L80" s="20" t="s">
        <v>190</v>
      </c>
      <c r="M80" s="16" t="s">
        <v>206</v>
      </c>
      <c r="N80" s="3" t="str">
        <f>IF($M$1="","-- bitte Auswahl oben treffen --",IF($M$1="Platzierung",VLOOKUP(M80,Konstellationen_M!$A:$H,Ligen_Auf_Ab_Männer!$C$1+2,FALSE),VLOOKUP(VLOOKUP(M80,Konstellationen_M!$A:$H,Ligen_Auf_Ab_Männer!$C$1+2,FALSE),Ligen_M!$A:$C,3,FALSE)))</f>
        <v>TSV Lindau</v>
      </c>
    </row>
    <row r="81" spans="11:14">
      <c r="K81" s="189"/>
      <c r="L81" s="21" t="s">
        <v>191</v>
      </c>
      <c r="M81" s="17" t="s">
        <v>207</v>
      </c>
      <c r="N81" s="4" t="str">
        <f>IF($M$1="","-- bitte Auswahl oben treffen --",IF($M$1="Platzierung",VLOOKUP(M81,Konstellationen_M!$A:$H,Ligen_Auf_Ab_Männer!$C$1+2,FALSE),VLOOKUP(VLOOKUP(M81,Konstellationen_M!$A:$H,Ligen_Auf_Ab_Männer!$C$1+2,FALSE),Ligen_M!$A:$C,3,FALSE)))</f>
        <v>HSG Hossingen-Meßstetten</v>
      </c>
    </row>
    <row r="82" spans="11:14">
      <c r="K82" s="189"/>
      <c r="L82" s="21" t="s">
        <v>192</v>
      </c>
      <c r="M82" s="17" t="s">
        <v>208</v>
      </c>
      <c r="N82" s="4" t="str">
        <f>IF($M$1="","-- bitte Auswahl oben treffen --",IF($M$1="Platzierung",VLOOKUP(M82,Konstellationen_M!$A:$H,Ligen_Auf_Ab_Männer!$C$1+2,FALSE),VLOOKUP(VLOOKUP(M82,Konstellationen_M!$A:$H,Ligen_Auf_Ab_Männer!$C$1+2,FALSE),Ligen_M!$A:$C,3,FALSE)))</f>
        <v>HSG Heilbronn</v>
      </c>
    </row>
    <row r="83" spans="11:14">
      <c r="K83" s="189"/>
      <c r="L83" s="21" t="s">
        <v>193</v>
      </c>
      <c r="M83" s="17" t="s">
        <v>209</v>
      </c>
      <c r="N83" s="4" t="str">
        <f>IF($M$1="","-- bitte Auswahl oben treffen --",IF($M$1="Platzierung",VLOOKUP(M83,Konstellationen_M!$A:$H,Ligen_Auf_Ab_Männer!$C$1+2,FALSE),VLOOKUP(VLOOKUP(M83,Konstellationen_M!$A:$H,Ligen_Auf_Ab_Männer!$C$1+2,FALSE),Ligen_M!$A:$C,3,FALSE)))</f>
        <v>HSG Strohgäu</v>
      </c>
    </row>
    <row r="84" spans="11:14">
      <c r="K84" s="189"/>
      <c r="L84" s="21" t="s">
        <v>194</v>
      </c>
      <c r="M84" s="17" t="s">
        <v>210</v>
      </c>
      <c r="N84" s="4" t="str">
        <f>IF($M$1="","-- bitte Auswahl oben treffen --",IF($M$1="Platzierung",VLOOKUP(M84,Konstellationen_M!$A:$H,Ligen_Auf_Ab_Männer!$C$1+2,FALSE),VLOOKUP(VLOOKUP(M84,Konstellationen_M!$A:$H,Ligen_Auf_Ab_Männer!$C$1+2,FALSE),Ligen_M!$A:$C,3,FALSE)))</f>
        <v>HSG Bargau/Bettringen</v>
      </c>
    </row>
    <row r="85" spans="11:14">
      <c r="K85" s="189"/>
      <c r="L85" s="21" t="s">
        <v>195</v>
      </c>
      <c r="M85" s="17" t="s">
        <v>211</v>
      </c>
      <c r="N85" s="4" t="str">
        <f>IF($M$1="","-- bitte Auswahl oben treffen --",IF($M$1="Platzierung",VLOOKUP(M85,Konstellationen_M!$A:$H,Ligen_Auf_Ab_Männer!$C$1+2,FALSE),VLOOKUP(VLOOKUP(M85,Konstellationen_M!$A:$H,Ligen_Auf_Ab_Männer!$C$1+2,FALSE),Ligen_M!$A:$C,3,FALSE)))</f>
        <v>VfH 87 Schwenningen</v>
      </c>
    </row>
    <row r="86" spans="11:14">
      <c r="K86" s="189"/>
      <c r="L86" s="21" t="s">
        <v>196</v>
      </c>
      <c r="M86" s="17" t="s">
        <v>212</v>
      </c>
      <c r="N86" s="4" t="str">
        <f>IF($M$1="","-- bitte Auswahl oben treffen --",IF($M$1="Platzierung",VLOOKUP(M86,Konstellationen_M!$A:$H,Ligen_Auf_Ab_Männer!$C$1+2,FALSE),VLOOKUP(VLOOKUP(M86,Konstellationen_M!$A:$H,Ligen_Auf_Ab_Männer!$C$1+2,FALSE),Ligen_M!$A:$C,3,FALSE)))</f>
        <v>TSV Schmiden 1902 2</v>
      </c>
    </row>
    <row r="87" spans="11:14">
      <c r="K87" s="189"/>
      <c r="L87" s="21" t="s">
        <v>197</v>
      </c>
      <c r="M87" s="17" t="s">
        <v>213</v>
      </c>
      <c r="N87" s="4" t="str">
        <f>IF($M$1="","-- bitte Auswahl oben treffen --",IF($M$1="Platzierung",VLOOKUP(M87,Konstellationen_M!$A:$H,Ligen_Auf_Ab_Männer!$C$1+2,FALSE),VLOOKUP(VLOOKUP(M87,Konstellationen_M!$A:$H,Ligen_Auf_Ab_Männer!$C$1+2,FALSE),Ligen_M!$A:$C,3,FALSE)))</f>
        <v>Bregenz Handball 2</v>
      </c>
    </row>
    <row r="88" spans="11:14">
      <c r="K88" s="189"/>
      <c r="L88" s="21" t="s">
        <v>198</v>
      </c>
      <c r="M88" s="17" t="s">
        <v>214</v>
      </c>
      <c r="N88" s="4" t="str">
        <f>IF($M$1="","-- bitte Auswahl oben treffen --",IF($M$1="Platzierung",VLOOKUP(M88,Konstellationen_M!$A:$H,Ligen_Auf_Ab_Männer!$C$1+2,FALSE),VLOOKUP(VLOOKUP(M88,Konstellationen_M!$A:$H,Ligen_Auf_Ab_Männer!$C$1+2,FALSE),Ligen_M!$A:$C,3,FALSE)))</f>
        <v>TSV Grabenstetten 1913</v>
      </c>
    </row>
    <row r="89" spans="11:14">
      <c r="K89" s="189"/>
      <c r="L89" s="21" t="s">
        <v>199</v>
      </c>
      <c r="M89" s="17" t="s">
        <v>215</v>
      </c>
      <c r="N89" s="4" t="str">
        <f>IF($M$1="","-- bitte Auswahl oben treffen --",IF($M$1="Platzierung",VLOOKUP(M89,Konstellationen_M!$A:$H,Ligen_Auf_Ab_Männer!$C$1+2,FALSE),VLOOKUP(VLOOKUP(M89,Konstellationen_M!$A:$H,Ligen_Auf_Ab_Männer!$C$1+2,FALSE),Ligen_M!$A:$C,3,FALSE)))</f>
        <v>TSV Bönnigheim 2</v>
      </c>
    </row>
    <row r="90" spans="11:14">
      <c r="K90" s="189"/>
      <c r="L90" s="21" t="s">
        <v>200</v>
      </c>
      <c r="M90" s="17" t="s">
        <v>216</v>
      </c>
      <c r="N90" s="4" t="str">
        <f>IF($M$1="","-- bitte Auswahl oben treffen --",IF($M$1="Platzierung",VLOOKUP(M90,Konstellationen_M!$A:$H,Ligen_Auf_Ab_Männer!$C$1+2,FALSE),VLOOKUP(VLOOKUP(M90,Konstellationen_M!$A:$H,Ligen_Auf_Ab_Männer!$C$1+2,FALSE),Ligen_M!$A:$C,3,FALSE)))</f>
        <v>TV Großengstingen</v>
      </c>
    </row>
    <row r="91" spans="11:14">
      <c r="K91" s="189"/>
      <c r="L91" s="21" t="s">
        <v>201</v>
      </c>
      <c r="M91" s="17" t="s">
        <v>217</v>
      </c>
      <c r="N91" s="4" t="str">
        <f>IF($M$1="","-- bitte Auswahl oben treffen --",IF($M$1="Platzierung",VLOOKUP(M91,Konstellationen_M!$A:$H,Ligen_Auf_Ab_Männer!$C$1+2,FALSE),VLOOKUP(VLOOKUP(M91,Konstellationen_M!$A:$H,Ligen_Auf_Ab_Männer!$C$1+2,FALSE),Ligen_M!$A:$C,3,FALSE)))</f>
        <v>SV Germania Obrigheim</v>
      </c>
    </row>
    <row r="92" spans="11:14">
      <c r="K92" s="189"/>
      <c r="L92" s="21" t="s">
        <v>202</v>
      </c>
      <c r="M92" s="17" t="s">
        <v>218</v>
      </c>
      <c r="N92" s="4" t="str">
        <f>IF($M$1="","-- bitte Auswahl oben treffen --",IF($M$1="Platzierung",VLOOKUP(M92,Konstellationen_M!$A:$H,Ligen_Auf_Ab_Männer!$C$1+2,FALSE),VLOOKUP(VLOOKUP(M92,Konstellationen_M!$A:$H,Ligen_Auf_Ab_Männer!$C$1+2,FALSE),Ligen_M!$A:$C,3,FALSE)))</f>
        <v>HSG Oberer Neckar</v>
      </c>
    </row>
    <row r="93" spans="11:14">
      <c r="K93" s="189"/>
      <c r="L93" s="21" t="s">
        <v>203</v>
      </c>
      <c r="M93" s="17" t="s">
        <v>219</v>
      </c>
      <c r="N93" s="4" t="str">
        <f>IF($M$1="","-- bitte Auswahl oben treffen --",IF($M$1="Platzierung",VLOOKUP(M93,Konstellationen_M!$A:$H,Ligen_Auf_Ab_Männer!$C$1+2,FALSE),VLOOKUP(VLOOKUP(M93,Konstellationen_M!$A:$H,Ligen_Auf_Ab_Männer!$C$1+2,FALSE),Ligen_M!$A:$C,3,FALSE)))</f>
        <v>TSV Denkendorf 2</v>
      </c>
    </row>
    <row r="94" spans="11:14">
      <c r="K94" s="189"/>
      <c r="L94" s="21" t="s">
        <v>204</v>
      </c>
      <c r="M94" s="17" t="s">
        <v>220</v>
      </c>
      <c r="N94" s="4" t="str">
        <f>IF($M$1="","-- bitte Auswahl oben treffen --",IF($M$1="Platzierung",VLOOKUP(M94,Konstellationen_M!$A:$H,Ligen_Auf_Ab_Männer!$C$1+2,FALSE),VLOOKUP(VLOOKUP(M94,Konstellationen_M!$A:$H,Ligen_Auf_Ab_Männer!$C$1+2,FALSE),Ligen_M!$A:$C,3,FALSE)))</f>
        <v>TSV Altensteig 2</v>
      </c>
    </row>
    <row r="95" spans="11:14" ht="15" thickBot="1">
      <c r="K95" s="190"/>
      <c r="L95" s="22" t="s">
        <v>205</v>
      </c>
      <c r="M95" s="18" t="s">
        <v>221</v>
      </c>
      <c r="N95" s="6" t="str">
        <f>IF($M$1="","-- bitte Auswahl oben treffen --",IF($M$1="Platzierung",VLOOKUP(M95,Konstellationen_M!$A:$H,Ligen_Auf_Ab_Männer!$C$1+2,FALSE),VLOOKUP(VLOOKUP(M95,Konstellationen_M!$A:$H,Ligen_Auf_Ab_Männer!$C$1+2,FALSE),Ligen_M!$A:$C,3,FALSE)))</f>
        <v>SG Hofen/Hüttlingen 2</v>
      </c>
    </row>
    <row r="96" spans="11:14" ht="15" thickBot="1"/>
    <row r="97" spans="11:16">
      <c r="K97" s="211" t="s">
        <v>1713</v>
      </c>
      <c r="L97" s="20" t="s">
        <v>1353</v>
      </c>
      <c r="M97" s="16" t="s">
        <v>1345</v>
      </c>
      <c r="N97" s="3" t="str">
        <f>IF($M$1="","-- bitte Auswahl oben treffen --",IF($M$1="Platzierung",VLOOKUP(M97,Konstellationen_M!$A:$H,Ligen_Auf_Ab_Männer!$C$1+2,FALSE),VLOOKUP(VLOOKUP(M97,Konstellationen_M!$A:$H,Ligen_Auf_Ab_Männer!$C$1+2,FALSE),Ligen_M!$A:$C,3,FALSE)))</f>
        <v>TSV Willsbach</v>
      </c>
      <c r="O97" s="106" t="str">
        <f>IF($M$1="Mannschaften","kommt in neuen Bezirk "&amp;VLOOKUP(IF(MID(N97,LEN(N97)-1,1)=" ",LEFT(N97,LEN(N97)-2),N97),'Vereine nach Bezirk'!A:B,2,FALSE),"")</f>
        <v>kommt in neuen Bezirk 1</v>
      </c>
      <c r="P97" s="107"/>
    </row>
    <row r="98" spans="11:16">
      <c r="K98" s="212"/>
      <c r="L98" s="21" t="s">
        <v>1354</v>
      </c>
      <c r="M98" s="17" t="s">
        <v>1346</v>
      </c>
      <c r="N98" s="4" t="str">
        <f>IF($M$1="","-- bitte Auswahl oben treffen --",IF($M$1="Platzierung",VLOOKUP(M98,Konstellationen_M!$A:$H,Ligen_Auf_Ab_Männer!$C$1+2,FALSE),VLOOKUP(VLOOKUP(M98,Konstellationen_M!$A:$H,Ligen_Auf_Ab_Männer!$C$1+2,FALSE),Ligen_M!$A:$C,3,FALSE)))</f>
        <v>Handballregion Bottwar SG 2</v>
      </c>
      <c r="O98" s="108" t="str">
        <f>IF($M$1="Mannschaften","kommt in neuen Bezirk "&amp;VLOOKUP(IF(MID(N98,LEN(N98)-1,1)=" ",LEFT(N98,LEN(N98)-2),N98),'Vereine nach Bezirk'!A:B,2,FALSE),"")</f>
        <v>kommt in neuen Bezirk 1</v>
      </c>
      <c r="P98" s="109"/>
    </row>
    <row r="99" spans="11:16">
      <c r="K99" s="212"/>
      <c r="L99" s="21" t="s">
        <v>1355</v>
      </c>
      <c r="M99" s="17" t="s">
        <v>1347</v>
      </c>
      <c r="N99" s="4" t="str">
        <f>IF($M$1="","-- bitte Auswahl oben treffen --",IF($M$1="Platzierung",VLOOKUP(M99,Konstellationen_M!$A:$H,Ligen_Auf_Ab_Männer!$C$1+2,FALSE),VLOOKUP(VLOOKUP(M99,Konstellationen_M!$A:$H,Ligen_Auf_Ab_Männer!$C$1+2,FALSE),Ligen_M!$A:$C,3,FALSE)))</f>
        <v>VfL Waiblingen Handball 2</v>
      </c>
      <c r="O99" s="108" t="str">
        <f>IF($M$1="Mannschaften","kommt in neuen Bezirk "&amp;VLOOKUP(IF(MID(N99,LEN(N99)-1,1)=" ",LEFT(N99,LEN(N99)-2),N99),'Vereine nach Bezirk'!A:B,2,FALSE),"")</f>
        <v>kommt in neuen Bezirk 2</v>
      </c>
      <c r="P99" s="109"/>
    </row>
    <row r="100" spans="11:16">
      <c r="K100" s="212"/>
      <c r="L100" s="21" t="s">
        <v>1356</v>
      </c>
      <c r="M100" s="17" t="s">
        <v>1348</v>
      </c>
      <c r="N100" s="4" t="str">
        <f>IF($M$1="","-- bitte Auswahl oben treffen --",IF($M$1="Platzierung",VLOOKUP(M100,Konstellationen_M!$A:$H,Ligen_Auf_Ab_Männer!$C$1+2,FALSE),VLOOKUP(VLOOKUP(M100,Konstellationen_M!$A:$H,Ligen_Auf_Ab_Männer!$C$1+2,FALSE),Ligen_M!$A:$C,3,FALSE)))</f>
        <v>SG Schorndorf 1846</v>
      </c>
      <c r="O100" s="108" t="str">
        <f>IF($M$1="Mannschaften","kommt in neuen Bezirk "&amp;VLOOKUP(IF(MID(N100,LEN(N100)-1,1)=" ",LEFT(N100,LEN(N100)-2),N100),'Vereine nach Bezirk'!A:B,2,FALSE),"")</f>
        <v>kommt in neuen Bezirk 2</v>
      </c>
      <c r="P100" s="109"/>
    </row>
    <row r="101" spans="11:16">
      <c r="K101" s="212"/>
      <c r="L101" s="21" t="s">
        <v>1357</v>
      </c>
      <c r="M101" s="17" t="s">
        <v>1349</v>
      </c>
      <c r="N101" s="4" t="str">
        <f>IF($M$1="","-- bitte Auswahl oben treffen --",IF($M$1="Platzierung",VLOOKUP(M101,Konstellationen_M!$A:$H,Ligen_Auf_Ab_Männer!$C$1+2,FALSE),VLOOKUP(VLOOKUP(M101,Konstellationen_M!$A:$H,Ligen_Auf_Ab_Männer!$C$1+2,FALSE),Ligen_M!$A:$C,3,FALSE)))</f>
        <v>SG Hirsau/Calw/Bad Liebenzell</v>
      </c>
      <c r="O101" s="108" t="str">
        <f>IF($M$1="Mannschaften","kommt in neuen Bezirk "&amp;VLOOKUP(IF(MID(N101,LEN(N101)-1,1)=" ",LEFT(N101,LEN(N101)-2),N101),'Vereine nach Bezirk'!A:B,2,FALSE),"")</f>
        <v>kommt in neuen Bezirk 7</v>
      </c>
      <c r="P101" s="109"/>
    </row>
    <row r="102" spans="11:16">
      <c r="K102" s="212"/>
      <c r="L102" s="21" t="s">
        <v>1358</v>
      </c>
      <c r="M102" s="17" t="s">
        <v>1350</v>
      </c>
      <c r="N102" s="4" t="str">
        <f>IF($M$1="","-- bitte Auswahl oben treffen --",IF($M$1="Platzierung",VLOOKUP(M102,Konstellationen_M!$A:$H,Ligen_Auf_Ab_Männer!$C$1+2,FALSE),VLOOKUP(VLOOKUP(M102,Konstellationen_M!$A:$H,Ligen_Auf_Ab_Männer!$C$1+2,FALSE),Ligen_M!$A:$C,3,FALSE)))</f>
        <v>TSB Schwäbisch Gmünd 2</v>
      </c>
      <c r="O102" s="108" t="str">
        <f>IF($M$1="Mannschaften","kommt in neuen Bezirk "&amp;VLOOKUP(IF(MID(N102,LEN(N102)-1,1)=" ",LEFT(N102,LEN(N102)-2),N102),'Vereine nach Bezirk'!A:B,2,FALSE),"")</f>
        <v>kommt in neuen Bezirk 2</v>
      </c>
      <c r="P102" s="109"/>
    </row>
    <row r="103" spans="11:16">
      <c r="K103" s="212"/>
      <c r="L103" s="21" t="s">
        <v>1359</v>
      </c>
      <c r="M103" s="17" t="s">
        <v>1351</v>
      </c>
      <c r="N103" s="4" t="str">
        <f>IF($M$1="","-- bitte Auswahl oben treffen --",IF($M$1="Platzierung",VLOOKUP(M103,Konstellationen_M!$A:$H,Ligen_Auf_Ab_Männer!$C$1+2,FALSE),VLOOKUP(VLOOKUP(M103,Konstellationen_M!$A:$H,Ligen_Auf_Ab_Männer!$C$1+2,FALSE),Ligen_M!$A:$C,3,FALSE)))</f>
        <v>HC Hohenems</v>
      </c>
      <c r="O103" s="108" t="str">
        <f>IF($M$1="Mannschaften","kommt in neuen Bezirk "&amp;VLOOKUP(IF(MID(N103,LEN(N103)-1,1)=" ",LEFT(N103,LEN(N103)-2),N103),'Vereine nach Bezirk'!A:B,2,FALSE),"")</f>
        <v>kommt in neuen Bezirk 4</v>
      </c>
      <c r="P103" s="109"/>
    </row>
    <row r="104" spans="11:16" ht="15" thickBot="1">
      <c r="K104" s="213"/>
      <c r="L104" s="22" t="s">
        <v>1360</v>
      </c>
      <c r="M104" s="18" t="s">
        <v>1352</v>
      </c>
      <c r="N104" s="6" t="str">
        <f>IF($M$1="","-- bitte Auswahl oben treffen --",IF($M$1="Platzierung",VLOOKUP(M104,Konstellationen_M!$A:$H,Ligen_Auf_Ab_Männer!$C$1+2,FALSE),VLOOKUP(VLOOKUP(M104,Konstellationen_M!$A:$H,Ligen_Auf_Ab_Männer!$C$1+2,FALSE),Ligen_M!$A:$C,3,FALSE)))</f>
        <v>TSG Söflingen 2</v>
      </c>
      <c r="O104" s="110" t="str">
        <f>IF($M$1="Mannschaften","kommt in neuen Bezirk "&amp;VLOOKUP(IF(MID(N104,LEN(N104)-1,1)=" ",LEFT(N104,LEN(N104)-2),N104),'Vereine nach Bezirk'!A:B,2,FALSE),"")</f>
        <v>kommt in neuen Bezirk 4</v>
      </c>
      <c r="P104" s="111"/>
    </row>
  </sheetData>
  <sheetProtection algorithmName="SHA-512" hashValue="OOZt787QkonPtk+sBKtyAubZG1iEMCI1VGMJgZswW5GYCUAbEPtUDI7qXChB4+iBtk9r7w0r8o9CetguMB38Gw==" saltValue="E7+51mNMbtm+yCoV6O6bqQ==" spinCount="100000" sheet="1" objects="1" scenarios="1" selectLockedCells="1"/>
  <mergeCells count="27">
    <mergeCell ref="B28:B31"/>
    <mergeCell ref="A7:A8"/>
    <mergeCell ref="B7:B8"/>
    <mergeCell ref="K97:K104"/>
    <mergeCell ref="L7:L14"/>
    <mergeCell ref="L15:L58"/>
    <mergeCell ref="L63:L78"/>
    <mergeCell ref="K7:K78"/>
    <mergeCell ref="K80:K95"/>
    <mergeCell ref="A33:A36"/>
    <mergeCell ref="A10:A31"/>
    <mergeCell ref="C3:D3"/>
    <mergeCell ref="C1:D2"/>
    <mergeCell ref="L59:N60"/>
    <mergeCell ref="L61:N62"/>
    <mergeCell ref="M1:N1"/>
    <mergeCell ref="M2:N2"/>
    <mergeCell ref="G7:G10"/>
    <mergeCell ref="G41:G48"/>
    <mergeCell ref="F7:F48"/>
    <mergeCell ref="F50:F57"/>
    <mergeCell ref="G37:I38"/>
    <mergeCell ref="G39:I40"/>
    <mergeCell ref="G11:G36"/>
    <mergeCell ref="B24:D25"/>
    <mergeCell ref="B26:D27"/>
    <mergeCell ref="B10:B23"/>
  </mergeCells>
  <phoneticPr fontId="3" type="noConversion"/>
  <conditionalFormatting sqref="D10:D15">
    <cfRule type="containsText" dxfId="1" priority="1" operator="containsText" text="nicht zu ermitteln">
      <formula>NOT(ISERROR(SEARCH("nicht zu ermitteln",D10)))</formula>
    </cfRule>
  </conditionalFormatting>
  <dataValidations count="2">
    <dataValidation type="list" allowBlank="1" showInputMessage="1" showErrorMessage="1" sqref="C1:C2" xr:uid="{39D17E49-B11C-45F7-BCDE-473E37055EC0}">
      <formula1>Absteiger_M</formula1>
    </dataValidation>
    <dataValidation type="list" allowBlank="1" showInputMessage="1" showErrorMessage="1" sqref="M1:N1" xr:uid="{5EA792F6-C22E-476B-996E-D5F697FAC54F}">
      <formula1>Darstellung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C51-7DD6-45B1-AFC8-239BDAA46AA0}">
  <sheetPr>
    <pageSetUpPr fitToPage="1"/>
  </sheetPr>
  <dimension ref="A1:J123"/>
  <sheetViews>
    <sheetView zoomScale="60" zoomScaleNormal="60" workbookViewId="0"/>
  </sheetViews>
  <sheetFormatPr baseColWidth="10" defaultRowHeight="14.25"/>
  <cols>
    <col min="1" max="1" width="8" bestFit="1" customWidth="1"/>
    <col min="2" max="8" width="20.75" customWidth="1"/>
    <col min="10" max="10" width="14.375" bestFit="1" customWidth="1"/>
  </cols>
  <sheetData>
    <row r="1" spans="1:10">
      <c r="A1" s="23" t="s">
        <v>233</v>
      </c>
      <c r="B1" s="23" t="s">
        <v>234</v>
      </c>
      <c r="C1" s="23" t="s">
        <v>235</v>
      </c>
      <c r="D1" s="23" t="s">
        <v>236</v>
      </c>
      <c r="E1" s="23" t="s">
        <v>237</v>
      </c>
      <c r="F1" s="23" t="s">
        <v>238</v>
      </c>
      <c r="G1" s="23" t="s">
        <v>247</v>
      </c>
      <c r="H1" s="23" t="s">
        <v>248</v>
      </c>
    </row>
    <row r="2" spans="1:10">
      <c r="A2" s="152" t="s">
        <v>1613</v>
      </c>
      <c r="B2" s="151" t="s">
        <v>1615</v>
      </c>
      <c r="C2" s="151" t="s">
        <v>1615</v>
      </c>
      <c r="D2" s="151" t="s">
        <v>1615</v>
      </c>
      <c r="E2" s="151" t="s">
        <v>1615</v>
      </c>
      <c r="F2" s="151" t="s">
        <v>1615</v>
      </c>
      <c r="G2" s="151" t="s">
        <v>1615</v>
      </c>
      <c r="H2" s="151" t="s">
        <v>1615</v>
      </c>
    </row>
    <row r="3" spans="1:10">
      <c r="A3" s="152" t="s">
        <v>1614</v>
      </c>
      <c r="B3" s="151" t="s">
        <v>1616</v>
      </c>
      <c r="C3" s="151" t="s">
        <v>1616</v>
      </c>
      <c r="D3" s="151" t="s">
        <v>1616</v>
      </c>
      <c r="E3" s="151" t="s">
        <v>1616</v>
      </c>
      <c r="F3" s="151" t="s">
        <v>1616</v>
      </c>
      <c r="G3" s="151" t="s">
        <v>1616</v>
      </c>
      <c r="H3" s="151" t="s">
        <v>1616</v>
      </c>
      <c r="J3" s="151" t="s">
        <v>1746</v>
      </c>
    </row>
    <row r="4" spans="1:10">
      <c r="A4" s="19" t="s">
        <v>0</v>
      </c>
      <c r="B4" s="154" t="s">
        <v>40</v>
      </c>
      <c r="C4" s="153" t="s">
        <v>230</v>
      </c>
      <c r="D4" s="153" t="s">
        <v>230</v>
      </c>
      <c r="E4" s="153" t="s">
        <v>230</v>
      </c>
      <c r="F4" s="153" t="s">
        <v>230</v>
      </c>
      <c r="G4" s="153" t="s">
        <v>230</v>
      </c>
      <c r="H4" s="153" t="s">
        <v>230</v>
      </c>
      <c r="J4" s="153" t="s">
        <v>1747</v>
      </c>
    </row>
    <row r="5" spans="1:10">
      <c r="A5" s="19" t="s">
        <v>1</v>
      </c>
      <c r="B5" s="154" t="s">
        <v>41</v>
      </c>
      <c r="C5" s="154" t="s">
        <v>40</v>
      </c>
      <c r="D5" s="153" t="s">
        <v>231</v>
      </c>
      <c r="E5" s="153" t="s">
        <v>231</v>
      </c>
      <c r="F5" s="153" t="s">
        <v>231</v>
      </c>
      <c r="G5" s="153" t="s">
        <v>231</v>
      </c>
      <c r="H5" s="153" t="s">
        <v>231</v>
      </c>
      <c r="J5" s="154" t="s">
        <v>1748</v>
      </c>
    </row>
    <row r="6" spans="1:10">
      <c r="A6" s="19" t="s">
        <v>2</v>
      </c>
      <c r="B6" s="154" t="s">
        <v>42</v>
      </c>
      <c r="C6" s="154" t="s">
        <v>41</v>
      </c>
      <c r="D6" s="154" t="s">
        <v>40</v>
      </c>
      <c r="E6" s="153" t="s">
        <v>232</v>
      </c>
      <c r="F6" s="153" t="s">
        <v>232</v>
      </c>
      <c r="G6" s="153" t="s">
        <v>232</v>
      </c>
      <c r="H6" s="153" t="s">
        <v>232</v>
      </c>
      <c r="J6" s="155" t="s">
        <v>1749</v>
      </c>
    </row>
    <row r="7" spans="1:10">
      <c r="A7" s="19" t="s">
        <v>3</v>
      </c>
      <c r="B7" s="154" t="s">
        <v>43</v>
      </c>
      <c r="C7" s="154" t="s">
        <v>42</v>
      </c>
      <c r="D7" s="154" t="s">
        <v>41</v>
      </c>
      <c r="E7" s="154" t="s">
        <v>40</v>
      </c>
      <c r="F7" s="153" t="s">
        <v>239</v>
      </c>
      <c r="G7" s="153" t="s">
        <v>239</v>
      </c>
      <c r="H7" s="153" t="s">
        <v>239</v>
      </c>
    </row>
    <row r="8" spans="1:10">
      <c r="A8" s="19" t="s">
        <v>4</v>
      </c>
      <c r="B8" s="154" t="s">
        <v>44</v>
      </c>
      <c r="C8" s="154" t="s">
        <v>43</v>
      </c>
      <c r="D8" s="154" t="s">
        <v>42</v>
      </c>
      <c r="E8" s="154" t="s">
        <v>41</v>
      </c>
      <c r="F8" s="154" t="s">
        <v>40</v>
      </c>
      <c r="G8" s="153" t="s">
        <v>249</v>
      </c>
      <c r="H8" s="153" t="s">
        <v>249</v>
      </c>
    </row>
    <row r="9" spans="1:10">
      <c r="A9" s="19" t="s">
        <v>5</v>
      </c>
      <c r="B9" s="154" t="s">
        <v>45</v>
      </c>
      <c r="C9" s="154" t="s">
        <v>44</v>
      </c>
      <c r="D9" s="154" t="s">
        <v>43</v>
      </c>
      <c r="E9" s="154" t="s">
        <v>42</v>
      </c>
      <c r="F9" s="154" t="s">
        <v>41</v>
      </c>
      <c r="G9" s="154" t="s">
        <v>40</v>
      </c>
      <c r="H9" s="153" t="s">
        <v>250</v>
      </c>
    </row>
    <row r="10" spans="1:10">
      <c r="A10" s="19" t="s">
        <v>6</v>
      </c>
      <c r="B10" s="154" t="s">
        <v>46</v>
      </c>
      <c r="C10" s="154" t="s">
        <v>45</v>
      </c>
      <c r="D10" s="154" t="s">
        <v>44</v>
      </c>
      <c r="E10" s="154" t="s">
        <v>43</v>
      </c>
      <c r="F10" s="154" t="s">
        <v>42</v>
      </c>
      <c r="G10" s="154" t="s">
        <v>41</v>
      </c>
      <c r="H10" s="154" t="s">
        <v>40</v>
      </c>
    </row>
    <row r="11" spans="1:10">
      <c r="A11" s="19" t="s">
        <v>7</v>
      </c>
      <c r="B11" s="154" t="s">
        <v>47</v>
      </c>
      <c r="C11" s="154" t="s">
        <v>46</v>
      </c>
      <c r="D11" s="154" t="s">
        <v>45</v>
      </c>
      <c r="E11" s="154" t="s">
        <v>44</v>
      </c>
      <c r="F11" s="154" t="s">
        <v>43</v>
      </c>
      <c r="G11" s="154" t="s">
        <v>42</v>
      </c>
      <c r="H11" s="154" t="s">
        <v>41</v>
      </c>
    </row>
    <row r="12" spans="1:10">
      <c r="A12" s="19" t="s">
        <v>8</v>
      </c>
      <c r="B12" s="154" t="s">
        <v>48</v>
      </c>
      <c r="C12" s="154" t="s">
        <v>47</v>
      </c>
      <c r="D12" s="154" t="s">
        <v>46</v>
      </c>
      <c r="E12" s="154" t="s">
        <v>45</v>
      </c>
      <c r="F12" s="154" t="s">
        <v>44</v>
      </c>
      <c r="G12" s="154" t="s">
        <v>43</v>
      </c>
      <c r="H12" s="154" t="s">
        <v>42</v>
      </c>
    </row>
    <row r="13" spans="1:10">
      <c r="A13" s="19" t="s">
        <v>9</v>
      </c>
      <c r="B13" s="154" t="s">
        <v>49</v>
      </c>
      <c r="C13" s="154" t="s">
        <v>48</v>
      </c>
      <c r="D13" s="154" t="s">
        <v>47</v>
      </c>
      <c r="E13" s="154" t="s">
        <v>46</v>
      </c>
      <c r="F13" s="154" t="s">
        <v>45</v>
      </c>
      <c r="G13" s="154" t="s">
        <v>44</v>
      </c>
      <c r="H13" s="154" t="s">
        <v>43</v>
      </c>
    </row>
    <row r="14" spans="1:10">
      <c r="A14" s="19" t="s">
        <v>10</v>
      </c>
      <c r="B14" s="151" t="s">
        <v>312</v>
      </c>
      <c r="C14" s="154" t="s">
        <v>49</v>
      </c>
      <c r="D14" s="154" t="s">
        <v>48</v>
      </c>
      <c r="E14" s="154" t="s">
        <v>47</v>
      </c>
      <c r="F14" s="154" t="s">
        <v>46</v>
      </c>
      <c r="G14" s="154" t="s">
        <v>45</v>
      </c>
      <c r="H14" s="154" t="s">
        <v>44</v>
      </c>
    </row>
    <row r="15" spans="1:10">
      <c r="A15" s="19" t="s">
        <v>11</v>
      </c>
      <c r="B15" s="151" t="s">
        <v>313</v>
      </c>
      <c r="C15" s="151" t="s">
        <v>312</v>
      </c>
      <c r="D15" s="154" t="s">
        <v>49</v>
      </c>
      <c r="E15" s="154" t="s">
        <v>48</v>
      </c>
      <c r="F15" s="154" t="s">
        <v>47</v>
      </c>
      <c r="G15" s="154" t="s">
        <v>46</v>
      </c>
      <c r="H15" s="154" t="s">
        <v>45</v>
      </c>
    </row>
    <row r="16" spans="1:10">
      <c r="A16" s="19" t="s">
        <v>12</v>
      </c>
      <c r="B16" s="151" t="s">
        <v>51</v>
      </c>
      <c r="C16" s="151" t="s">
        <v>313</v>
      </c>
      <c r="D16" s="151" t="s">
        <v>312</v>
      </c>
      <c r="E16" s="151" t="s">
        <v>312</v>
      </c>
      <c r="F16" s="151" t="s">
        <v>312</v>
      </c>
      <c r="G16" s="151" t="s">
        <v>312</v>
      </c>
      <c r="H16" s="151" t="s">
        <v>312</v>
      </c>
    </row>
    <row r="17" spans="1:8">
      <c r="A17" s="19" t="s">
        <v>13</v>
      </c>
      <c r="B17" s="151" t="s">
        <v>50</v>
      </c>
      <c r="C17" s="151" t="s">
        <v>51</v>
      </c>
      <c r="D17" s="151" t="s">
        <v>313</v>
      </c>
      <c r="E17" s="151" t="s">
        <v>313</v>
      </c>
      <c r="F17" s="151" t="s">
        <v>313</v>
      </c>
      <c r="G17" s="151" t="s">
        <v>313</v>
      </c>
      <c r="H17" s="151" t="s">
        <v>313</v>
      </c>
    </row>
    <row r="18" spans="1:8">
      <c r="A18" s="19" t="s">
        <v>14</v>
      </c>
      <c r="B18" s="155" t="s">
        <v>52</v>
      </c>
      <c r="C18" s="155" t="s">
        <v>50</v>
      </c>
      <c r="D18" s="155" t="s">
        <v>51</v>
      </c>
      <c r="E18" s="155" t="s">
        <v>51</v>
      </c>
      <c r="F18" s="155" t="s">
        <v>51</v>
      </c>
      <c r="G18" s="155" t="s">
        <v>51</v>
      </c>
      <c r="H18" s="155" t="s">
        <v>51</v>
      </c>
    </row>
    <row r="19" spans="1:8">
      <c r="A19" s="19" t="s">
        <v>15</v>
      </c>
      <c r="B19" s="155" t="s">
        <v>53</v>
      </c>
      <c r="C19" s="155" t="s">
        <v>52</v>
      </c>
      <c r="D19" s="155" t="s">
        <v>50</v>
      </c>
      <c r="E19" s="155" t="s">
        <v>50</v>
      </c>
      <c r="F19" s="155" t="s">
        <v>50</v>
      </c>
      <c r="G19" s="155" t="s">
        <v>50</v>
      </c>
      <c r="H19" s="155" t="s">
        <v>50</v>
      </c>
    </row>
    <row r="20" spans="1:8">
      <c r="A20" s="19" t="s">
        <v>16</v>
      </c>
      <c r="B20" s="155" t="s">
        <v>54</v>
      </c>
      <c r="C20" s="155" t="s">
        <v>53</v>
      </c>
      <c r="D20" s="155" t="s">
        <v>52</v>
      </c>
      <c r="E20" s="155" t="s">
        <v>52</v>
      </c>
      <c r="F20" s="155" t="s">
        <v>52</v>
      </c>
      <c r="G20" s="155" t="s">
        <v>52</v>
      </c>
      <c r="H20" s="155" t="s">
        <v>52</v>
      </c>
    </row>
    <row r="21" spans="1:8">
      <c r="A21" s="19" t="s">
        <v>17</v>
      </c>
      <c r="B21" s="155" t="s">
        <v>55</v>
      </c>
      <c r="C21" s="155" t="s">
        <v>54</v>
      </c>
      <c r="D21" s="155" t="s">
        <v>53</v>
      </c>
      <c r="E21" s="155" t="s">
        <v>53</v>
      </c>
      <c r="F21" s="155" t="s">
        <v>53</v>
      </c>
      <c r="G21" s="155" t="s">
        <v>53</v>
      </c>
      <c r="H21" s="155" t="s">
        <v>53</v>
      </c>
    </row>
    <row r="22" spans="1:8">
      <c r="A22" s="19" t="s">
        <v>18</v>
      </c>
      <c r="B22" s="153" t="s">
        <v>304</v>
      </c>
      <c r="C22" s="153" t="s">
        <v>304</v>
      </c>
      <c r="D22" s="153" t="s">
        <v>304</v>
      </c>
      <c r="E22" s="153" t="s">
        <v>49</v>
      </c>
      <c r="F22" s="153" t="s">
        <v>48</v>
      </c>
      <c r="G22" s="153" t="s">
        <v>47</v>
      </c>
      <c r="H22" s="153" t="s">
        <v>46</v>
      </c>
    </row>
    <row r="23" spans="1:8">
      <c r="A23" s="19" t="s">
        <v>19</v>
      </c>
      <c r="B23" s="153" t="s">
        <v>305</v>
      </c>
      <c r="C23" s="153" t="s">
        <v>305</v>
      </c>
      <c r="D23" s="153" t="s">
        <v>305</v>
      </c>
      <c r="E23" s="153" t="s">
        <v>304</v>
      </c>
      <c r="F23" s="153" t="s">
        <v>49</v>
      </c>
      <c r="G23" s="153" t="s">
        <v>48</v>
      </c>
      <c r="H23" s="153" t="s">
        <v>47</v>
      </c>
    </row>
    <row r="24" spans="1:8">
      <c r="A24" s="19" t="s">
        <v>20</v>
      </c>
      <c r="B24" s="154" t="s">
        <v>56</v>
      </c>
      <c r="C24" s="154" t="s">
        <v>55</v>
      </c>
      <c r="D24" s="154" t="s">
        <v>54</v>
      </c>
      <c r="E24" s="153" t="s">
        <v>305</v>
      </c>
      <c r="F24" s="153" t="s">
        <v>304</v>
      </c>
      <c r="G24" s="153" t="s">
        <v>49</v>
      </c>
      <c r="H24" s="153" t="s">
        <v>48</v>
      </c>
    </row>
    <row r="25" spans="1:8">
      <c r="A25" s="19" t="s">
        <v>21</v>
      </c>
      <c r="B25" s="154" t="s">
        <v>57</v>
      </c>
      <c r="C25" s="154" t="s">
        <v>56</v>
      </c>
      <c r="D25" s="154" t="s">
        <v>55</v>
      </c>
      <c r="E25" s="154" t="s">
        <v>54</v>
      </c>
      <c r="F25" s="153" t="s">
        <v>305</v>
      </c>
      <c r="G25" s="153" t="s">
        <v>304</v>
      </c>
      <c r="H25" s="153" t="s">
        <v>49</v>
      </c>
    </row>
    <row r="26" spans="1:8">
      <c r="A26" s="19" t="s">
        <v>22</v>
      </c>
      <c r="B26" s="154" t="s">
        <v>58</v>
      </c>
      <c r="C26" s="154" t="s">
        <v>57</v>
      </c>
      <c r="D26" s="154" t="s">
        <v>56</v>
      </c>
      <c r="E26" s="154" t="s">
        <v>55</v>
      </c>
      <c r="F26" s="154" t="s">
        <v>54</v>
      </c>
      <c r="G26" s="153" t="s">
        <v>305</v>
      </c>
      <c r="H26" s="153" t="s">
        <v>304</v>
      </c>
    </row>
    <row r="27" spans="1:8">
      <c r="A27" s="19" t="s">
        <v>23</v>
      </c>
      <c r="B27" s="154" t="s">
        <v>59</v>
      </c>
      <c r="C27" s="154" t="s">
        <v>58</v>
      </c>
      <c r="D27" s="154" t="s">
        <v>57</v>
      </c>
      <c r="E27" s="154" t="s">
        <v>56</v>
      </c>
      <c r="F27" s="154" t="s">
        <v>55</v>
      </c>
      <c r="G27" s="154" t="s">
        <v>54</v>
      </c>
      <c r="H27" s="153" t="s">
        <v>305</v>
      </c>
    </row>
    <row r="28" spans="1:8">
      <c r="A28" s="19" t="s">
        <v>24</v>
      </c>
      <c r="B28" s="154" t="s">
        <v>60</v>
      </c>
      <c r="C28" s="154" t="s">
        <v>59</v>
      </c>
      <c r="D28" s="154" t="s">
        <v>58</v>
      </c>
      <c r="E28" s="154" t="s">
        <v>57</v>
      </c>
      <c r="F28" s="154" t="s">
        <v>56</v>
      </c>
      <c r="G28" s="154" t="s">
        <v>55</v>
      </c>
      <c r="H28" s="154" t="s">
        <v>54</v>
      </c>
    </row>
    <row r="29" spans="1:8">
      <c r="A29" s="19" t="s">
        <v>25</v>
      </c>
      <c r="B29" s="154" t="s">
        <v>61</v>
      </c>
      <c r="C29" s="154" t="s">
        <v>60</v>
      </c>
      <c r="D29" s="154" t="s">
        <v>59</v>
      </c>
      <c r="E29" s="154" t="s">
        <v>58</v>
      </c>
      <c r="F29" s="154" t="s">
        <v>57</v>
      </c>
      <c r="G29" s="154" t="s">
        <v>56</v>
      </c>
      <c r="H29" s="154" t="s">
        <v>55</v>
      </c>
    </row>
    <row r="30" spans="1:8">
      <c r="A30" s="19" t="s">
        <v>26</v>
      </c>
      <c r="B30" s="154" t="s">
        <v>62</v>
      </c>
      <c r="C30" s="154" t="s">
        <v>61</v>
      </c>
      <c r="D30" s="154" t="s">
        <v>60</v>
      </c>
      <c r="E30" s="154" t="s">
        <v>59</v>
      </c>
      <c r="F30" s="154" t="s">
        <v>58</v>
      </c>
      <c r="G30" s="154" t="s">
        <v>57</v>
      </c>
      <c r="H30" s="154" t="s">
        <v>56</v>
      </c>
    </row>
    <row r="31" spans="1:8">
      <c r="A31" s="19" t="s">
        <v>27</v>
      </c>
      <c r="B31" s="154" t="s">
        <v>63</v>
      </c>
      <c r="C31" s="154" t="s">
        <v>62</v>
      </c>
      <c r="D31" s="154" t="s">
        <v>61</v>
      </c>
      <c r="E31" s="154" t="s">
        <v>60</v>
      </c>
      <c r="F31" s="154" t="s">
        <v>59</v>
      </c>
      <c r="G31" s="154" t="s">
        <v>58</v>
      </c>
      <c r="H31" s="154" t="s">
        <v>57</v>
      </c>
    </row>
    <row r="32" spans="1:8">
      <c r="A32" s="19" t="s">
        <v>28</v>
      </c>
      <c r="B32" s="154" t="s">
        <v>64</v>
      </c>
      <c r="C32" s="154" t="s">
        <v>63</v>
      </c>
      <c r="D32" s="154" t="s">
        <v>62</v>
      </c>
      <c r="E32" s="154" t="s">
        <v>61</v>
      </c>
      <c r="F32" s="154" t="s">
        <v>60</v>
      </c>
      <c r="G32" s="154" t="s">
        <v>59</v>
      </c>
      <c r="H32" s="154" t="s">
        <v>58</v>
      </c>
    </row>
    <row r="33" spans="1:8">
      <c r="A33" s="19" t="s">
        <v>29</v>
      </c>
      <c r="B33" s="154" t="s">
        <v>65</v>
      </c>
      <c r="C33" s="154" t="s">
        <v>64</v>
      </c>
      <c r="D33" s="154" t="s">
        <v>63</v>
      </c>
      <c r="E33" s="154" t="s">
        <v>62</v>
      </c>
      <c r="F33" s="154" t="s">
        <v>61</v>
      </c>
      <c r="G33" s="154" t="s">
        <v>60</v>
      </c>
      <c r="H33" s="154" t="s">
        <v>59</v>
      </c>
    </row>
    <row r="34" spans="1:8">
      <c r="A34" s="19" t="s">
        <v>30</v>
      </c>
      <c r="B34" s="154" t="s">
        <v>66</v>
      </c>
      <c r="C34" s="154" t="s">
        <v>65</v>
      </c>
      <c r="D34" s="154" t="s">
        <v>64</v>
      </c>
      <c r="E34" s="154" t="s">
        <v>63</v>
      </c>
      <c r="F34" s="154" t="s">
        <v>62</v>
      </c>
      <c r="G34" s="154" t="s">
        <v>61</v>
      </c>
      <c r="H34" s="154" t="s">
        <v>60</v>
      </c>
    </row>
    <row r="35" spans="1:8">
      <c r="A35" s="19" t="s">
        <v>31</v>
      </c>
      <c r="B35" s="154" t="s">
        <v>67</v>
      </c>
      <c r="C35" s="154" t="s">
        <v>66</v>
      </c>
      <c r="D35" s="154" t="s">
        <v>65</v>
      </c>
      <c r="E35" s="154" t="s">
        <v>64</v>
      </c>
      <c r="F35" s="154" t="s">
        <v>63</v>
      </c>
      <c r="G35" s="154" t="s">
        <v>62</v>
      </c>
      <c r="H35" s="154" t="s">
        <v>61</v>
      </c>
    </row>
    <row r="36" spans="1:8">
      <c r="A36" s="19" t="s">
        <v>32</v>
      </c>
      <c r="B36" s="154" t="s">
        <v>84</v>
      </c>
      <c r="C36" s="154" t="s">
        <v>67</v>
      </c>
      <c r="D36" s="154" t="s">
        <v>66</v>
      </c>
      <c r="E36" s="154" t="s">
        <v>65</v>
      </c>
      <c r="F36" s="154" t="s">
        <v>64</v>
      </c>
      <c r="G36" s="154" t="s">
        <v>63</v>
      </c>
      <c r="H36" s="154" t="s">
        <v>62</v>
      </c>
    </row>
    <row r="37" spans="1:8">
      <c r="A37" s="19" t="s">
        <v>33</v>
      </c>
      <c r="B37" s="154" t="s">
        <v>85</v>
      </c>
      <c r="C37" s="154" t="s">
        <v>84</v>
      </c>
      <c r="D37" s="154" t="s">
        <v>67</v>
      </c>
      <c r="E37" s="154" t="s">
        <v>66</v>
      </c>
      <c r="F37" s="154" t="s">
        <v>65</v>
      </c>
      <c r="G37" s="154" t="s">
        <v>64</v>
      </c>
      <c r="H37" s="154" t="s">
        <v>63</v>
      </c>
    </row>
    <row r="38" spans="1:8">
      <c r="A38" s="19" t="s">
        <v>34</v>
      </c>
      <c r="B38" s="151" t="s">
        <v>306</v>
      </c>
      <c r="C38" s="154" t="s">
        <v>85</v>
      </c>
      <c r="D38" s="154" t="s">
        <v>84</v>
      </c>
      <c r="E38" s="154" t="s">
        <v>67</v>
      </c>
      <c r="F38" s="154" t="s">
        <v>66</v>
      </c>
      <c r="G38" s="154" t="s">
        <v>65</v>
      </c>
      <c r="H38" s="154" t="s">
        <v>64</v>
      </c>
    </row>
    <row r="39" spans="1:8">
      <c r="A39" s="19" t="s">
        <v>35</v>
      </c>
      <c r="B39" s="151" t="s">
        <v>307</v>
      </c>
      <c r="C39" s="151" t="s">
        <v>306</v>
      </c>
      <c r="D39" s="154" t="s">
        <v>85</v>
      </c>
      <c r="E39" s="154" t="s">
        <v>84</v>
      </c>
      <c r="F39" s="154" t="s">
        <v>67</v>
      </c>
      <c r="G39" s="154" t="s">
        <v>66</v>
      </c>
      <c r="H39" s="154" t="s">
        <v>65</v>
      </c>
    </row>
    <row r="40" spans="1:8">
      <c r="A40" s="19" t="s">
        <v>36</v>
      </c>
      <c r="B40" s="151" t="s">
        <v>308</v>
      </c>
      <c r="C40" s="151" t="s">
        <v>307</v>
      </c>
      <c r="D40" s="151" t="s">
        <v>306</v>
      </c>
      <c r="E40" s="154" t="s">
        <v>85</v>
      </c>
      <c r="F40" s="151" t="s">
        <v>306</v>
      </c>
      <c r="G40" s="154" t="s">
        <v>67</v>
      </c>
      <c r="H40" s="154" t="s">
        <v>66</v>
      </c>
    </row>
    <row r="41" spans="1:8">
      <c r="A41" s="19" t="s">
        <v>37</v>
      </c>
      <c r="B41" s="151" t="s">
        <v>309</v>
      </c>
      <c r="C41" s="151" t="s">
        <v>308</v>
      </c>
      <c r="D41" s="151" t="s">
        <v>307</v>
      </c>
      <c r="E41" s="151" t="s">
        <v>306</v>
      </c>
      <c r="F41" s="151" t="s">
        <v>307</v>
      </c>
      <c r="G41" s="151" t="s">
        <v>306</v>
      </c>
      <c r="H41" s="154" t="s">
        <v>67</v>
      </c>
    </row>
    <row r="42" spans="1:8">
      <c r="A42" s="19" t="s">
        <v>38</v>
      </c>
      <c r="B42" s="151" t="s">
        <v>94</v>
      </c>
      <c r="C42" s="151" t="s">
        <v>309</v>
      </c>
      <c r="D42" s="151" t="s">
        <v>308</v>
      </c>
      <c r="E42" s="151" t="s">
        <v>307</v>
      </c>
      <c r="F42" s="151" t="s">
        <v>308</v>
      </c>
      <c r="G42" s="151" t="s">
        <v>307</v>
      </c>
      <c r="H42" s="151" t="s">
        <v>306</v>
      </c>
    </row>
    <row r="43" spans="1:8">
      <c r="A43" s="19" t="s">
        <v>39</v>
      </c>
      <c r="B43" s="151" t="s">
        <v>95</v>
      </c>
      <c r="C43" s="151" t="s">
        <v>94</v>
      </c>
      <c r="D43" s="151" t="s">
        <v>309</v>
      </c>
      <c r="E43" s="151" t="s">
        <v>308</v>
      </c>
      <c r="F43" s="151" t="s">
        <v>309</v>
      </c>
      <c r="G43" s="151" t="s">
        <v>308</v>
      </c>
      <c r="H43" s="151" t="s">
        <v>307</v>
      </c>
    </row>
    <row r="44" spans="1:8">
      <c r="A44" s="19" t="s">
        <v>80</v>
      </c>
      <c r="B44" s="151" t="s">
        <v>96</v>
      </c>
      <c r="C44" s="151" t="s">
        <v>95</v>
      </c>
      <c r="D44" s="151" t="s">
        <v>94</v>
      </c>
      <c r="E44" s="151" t="s">
        <v>309</v>
      </c>
      <c r="F44" s="151" t="s">
        <v>94</v>
      </c>
      <c r="G44" s="151" t="s">
        <v>309</v>
      </c>
      <c r="H44" s="151" t="s">
        <v>308</v>
      </c>
    </row>
    <row r="45" spans="1:8">
      <c r="A45" s="19" t="s">
        <v>81</v>
      </c>
      <c r="B45" s="151" t="s">
        <v>97</v>
      </c>
      <c r="C45" s="151" t="s">
        <v>96</v>
      </c>
      <c r="D45" s="151" t="s">
        <v>95</v>
      </c>
      <c r="E45" s="151" t="s">
        <v>94</v>
      </c>
      <c r="F45" s="151" t="s">
        <v>95</v>
      </c>
      <c r="G45" s="151" t="s">
        <v>94</v>
      </c>
      <c r="H45" s="151" t="s">
        <v>309</v>
      </c>
    </row>
    <row r="46" spans="1:8">
      <c r="A46" s="19" t="s">
        <v>82</v>
      </c>
      <c r="B46" s="151" t="s">
        <v>98</v>
      </c>
      <c r="C46" s="151" t="s">
        <v>97</v>
      </c>
      <c r="D46" s="151" t="s">
        <v>96</v>
      </c>
      <c r="E46" s="151" t="s">
        <v>95</v>
      </c>
      <c r="F46" s="151" t="s">
        <v>96</v>
      </c>
      <c r="G46" s="151" t="s">
        <v>95</v>
      </c>
      <c r="H46" s="151" t="s">
        <v>94</v>
      </c>
    </row>
    <row r="47" spans="1:8">
      <c r="A47" s="19" t="s">
        <v>83</v>
      </c>
      <c r="B47" s="151" t="s">
        <v>99</v>
      </c>
      <c r="C47" s="151" t="s">
        <v>98</v>
      </c>
      <c r="D47" s="151" t="s">
        <v>97</v>
      </c>
      <c r="E47" s="151" t="s">
        <v>96</v>
      </c>
      <c r="F47" s="151" t="s">
        <v>97</v>
      </c>
      <c r="G47" s="151" t="s">
        <v>96</v>
      </c>
      <c r="H47" s="151" t="s">
        <v>95</v>
      </c>
    </row>
    <row r="48" spans="1:8">
      <c r="A48" s="19" t="s">
        <v>86</v>
      </c>
      <c r="B48" s="155" t="s">
        <v>100</v>
      </c>
      <c r="C48" s="155" t="s">
        <v>99</v>
      </c>
      <c r="D48" s="155" t="s">
        <v>98</v>
      </c>
      <c r="E48" s="155" t="s">
        <v>97</v>
      </c>
      <c r="F48" s="155" t="s">
        <v>98</v>
      </c>
      <c r="G48" s="155" t="s">
        <v>97</v>
      </c>
      <c r="H48" s="155" t="s">
        <v>96</v>
      </c>
    </row>
    <row r="49" spans="1:8">
      <c r="A49" s="19" t="s">
        <v>87</v>
      </c>
      <c r="B49" s="155" t="s">
        <v>101</v>
      </c>
      <c r="C49" s="155" t="s">
        <v>100</v>
      </c>
      <c r="D49" s="155" t="s">
        <v>99</v>
      </c>
      <c r="E49" s="155" t="s">
        <v>98</v>
      </c>
      <c r="F49" s="155" t="s">
        <v>99</v>
      </c>
      <c r="G49" s="155" t="s">
        <v>98</v>
      </c>
      <c r="H49" s="155" t="s">
        <v>97</v>
      </c>
    </row>
    <row r="50" spans="1:8">
      <c r="A50" s="19" t="s">
        <v>88</v>
      </c>
      <c r="B50" s="155" t="s">
        <v>118</v>
      </c>
      <c r="C50" s="155" t="s">
        <v>101</v>
      </c>
      <c r="D50" s="155" t="s">
        <v>100</v>
      </c>
      <c r="E50" s="155" t="s">
        <v>99</v>
      </c>
      <c r="F50" s="155" t="s">
        <v>100</v>
      </c>
      <c r="G50" s="155" t="s">
        <v>99</v>
      </c>
      <c r="H50" s="155" t="s">
        <v>98</v>
      </c>
    </row>
    <row r="51" spans="1:8">
      <c r="A51" s="19" t="s">
        <v>89</v>
      </c>
      <c r="B51" s="155" t="s">
        <v>120</v>
      </c>
      <c r="C51" s="155" t="s">
        <v>118</v>
      </c>
      <c r="D51" s="155" t="s">
        <v>101</v>
      </c>
      <c r="E51" s="155" t="s">
        <v>100</v>
      </c>
      <c r="F51" s="155" t="s">
        <v>101</v>
      </c>
      <c r="G51" s="155" t="s">
        <v>100</v>
      </c>
      <c r="H51" s="155" t="s">
        <v>99</v>
      </c>
    </row>
    <row r="52" spans="1:8">
      <c r="A52" s="19" t="s">
        <v>90</v>
      </c>
      <c r="B52" s="155" t="s">
        <v>121</v>
      </c>
      <c r="C52" s="155" t="s">
        <v>120</v>
      </c>
      <c r="D52" s="155" t="s">
        <v>118</v>
      </c>
      <c r="E52" s="155" t="s">
        <v>101</v>
      </c>
      <c r="F52" s="155" t="s">
        <v>118</v>
      </c>
      <c r="G52" s="155" t="s">
        <v>101</v>
      </c>
      <c r="H52" s="155" t="s">
        <v>100</v>
      </c>
    </row>
    <row r="53" spans="1:8">
      <c r="A53" s="19" t="s">
        <v>91</v>
      </c>
      <c r="B53" s="155" t="s">
        <v>122</v>
      </c>
      <c r="C53" s="155" t="s">
        <v>121</v>
      </c>
      <c r="D53" s="155" t="s">
        <v>120</v>
      </c>
      <c r="E53" s="155" t="s">
        <v>118</v>
      </c>
      <c r="F53" s="155" t="s">
        <v>120</v>
      </c>
      <c r="G53" s="155" t="s">
        <v>118</v>
      </c>
      <c r="H53" s="155" t="s">
        <v>101</v>
      </c>
    </row>
    <row r="54" spans="1:8">
      <c r="A54" s="19" t="s">
        <v>92</v>
      </c>
      <c r="B54" s="155" t="s">
        <v>119</v>
      </c>
      <c r="C54" s="155" t="s">
        <v>122</v>
      </c>
      <c r="D54" s="155" t="s">
        <v>121</v>
      </c>
      <c r="E54" s="155" t="s">
        <v>120</v>
      </c>
      <c r="F54" s="155" t="s">
        <v>121</v>
      </c>
      <c r="G54" s="155" t="s">
        <v>120</v>
      </c>
      <c r="H54" s="155" t="s">
        <v>118</v>
      </c>
    </row>
    <row r="55" spans="1:8">
      <c r="A55" s="19" t="s">
        <v>93</v>
      </c>
      <c r="B55" s="155" t="s">
        <v>148</v>
      </c>
      <c r="C55" s="155" t="s">
        <v>119</v>
      </c>
      <c r="D55" s="155" t="s">
        <v>122</v>
      </c>
      <c r="E55" s="155" t="s">
        <v>121</v>
      </c>
      <c r="F55" s="155" t="s">
        <v>122</v>
      </c>
      <c r="G55" s="155" t="s">
        <v>121</v>
      </c>
      <c r="H55" s="155" t="s">
        <v>120</v>
      </c>
    </row>
    <row r="56" spans="1:8">
      <c r="A56" s="19" t="s">
        <v>123</v>
      </c>
      <c r="B56" s="153" t="s">
        <v>310</v>
      </c>
      <c r="C56" s="153" t="s">
        <v>310</v>
      </c>
      <c r="D56" s="153" t="s">
        <v>310</v>
      </c>
      <c r="E56" s="153" t="s">
        <v>310</v>
      </c>
      <c r="F56" s="153" t="s">
        <v>84</v>
      </c>
      <c r="G56" s="153" t="s">
        <v>84</v>
      </c>
      <c r="H56" s="153" t="s">
        <v>84</v>
      </c>
    </row>
    <row r="57" spans="1:8">
      <c r="A57" s="19" t="s">
        <v>124</v>
      </c>
      <c r="B57" s="153" t="s">
        <v>311</v>
      </c>
      <c r="C57" s="153" t="s">
        <v>311</v>
      </c>
      <c r="D57" s="153" t="s">
        <v>311</v>
      </c>
      <c r="E57" s="153" t="s">
        <v>311</v>
      </c>
      <c r="F57" s="153" t="s">
        <v>85</v>
      </c>
      <c r="G57" s="153" t="s">
        <v>85</v>
      </c>
      <c r="H57" s="153" t="s">
        <v>85</v>
      </c>
    </row>
    <row r="58" spans="1:8">
      <c r="A58" s="19" t="s">
        <v>125</v>
      </c>
      <c r="B58" s="154" t="s">
        <v>149</v>
      </c>
      <c r="C58" s="154" t="s">
        <v>148</v>
      </c>
      <c r="D58" s="154" t="s">
        <v>119</v>
      </c>
      <c r="E58" s="154" t="s">
        <v>122</v>
      </c>
      <c r="F58" s="153" t="s">
        <v>310</v>
      </c>
      <c r="G58" s="153" t="s">
        <v>310</v>
      </c>
      <c r="H58" s="153" t="s">
        <v>310</v>
      </c>
    </row>
    <row r="59" spans="1:8">
      <c r="A59" s="19" t="s">
        <v>126</v>
      </c>
      <c r="B59" s="154" t="s">
        <v>150</v>
      </c>
      <c r="C59" s="154" t="s">
        <v>149</v>
      </c>
      <c r="D59" s="154" t="s">
        <v>148</v>
      </c>
      <c r="E59" s="154" t="s">
        <v>119</v>
      </c>
      <c r="F59" s="153" t="s">
        <v>311</v>
      </c>
      <c r="G59" s="153" t="s">
        <v>311</v>
      </c>
      <c r="H59" s="153" t="s">
        <v>311</v>
      </c>
    </row>
    <row r="60" spans="1:8">
      <c r="A60" s="19" t="s">
        <v>127</v>
      </c>
      <c r="B60" s="154" t="s">
        <v>146</v>
      </c>
      <c r="C60" s="154" t="s">
        <v>150</v>
      </c>
      <c r="D60" s="154" t="s">
        <v>149</v>
      </c>
      <c r="E60" s="154" t="s">
        <v>148</v>
      </c>
      <c r="F60" s="154" t="s">
        <v>119</v>
      </c>
      <c r="G60" s="154" t="s">
        <v>122</v>
      </c>
      <c r="H60" s="154" t="s">
        <v>121</v>
      </c>
    </row>
    <row r="61" spans="1:8">
      <c r="A61" s="19" t="s">
        <v>128</v>
      </c>
      <c r="B61" s="154" t="s">
        <v>155</v>
      </c>
      <c r="C61" s="154" t="s">
        <v>146</v>
      </c>
      <c r="D61" s="154" t="s">
        <v>150</v>
      </c>
      <c r="E61" s="154" t="s">
        <v>149</v>
      </c>
      <c r="F61" s="154" t="s">
        <v>148</v>
      </c>
      <c r="G61" s="154" t="s">
        <v>119</v>
      </c>
      <c r="H61" s="154" t="s">
        <v>122</v>
      </c>
    </row>
    <row r="62" spans="1:8">
      <c r="A62" s="19" t="s">
        <v>129</v>
      </c>
      <c r="B62" s="154" t="s">
        <v>156</v>
      </c>
      <c r="C62" s="154" t="s">
        <v>155</v>
      </c>
      <c r="D62" s="154" t="s">
        <v>146</v>
      </c>
      <c r="E62" s="154" t="s">
        <v>150</v>
      </c>
      <c r="F62" s="154" t="s">
        <v>149</v>
      </c>
      <c r="G62" s="154" t="s">
        <v>148</v>
      </c>
      <c r="H62" s="154" t="s">
        <v>119</v>
      </c>
    </row>
    <row r="63" spans="1:8">
      <c r="A63" s="19" t="s">
        <v>130</v>
      </c>
      <c r="B63" s="154" t="s">
        <v>157</v>
      </c>
      <c r="C63" s="154" t="s">
        <v>156</v>
      </c>
      <c r="D63" s="154" t="s">
        <v>155</v>
      </c>
      <c r="E63" s="154" t="s">
        <v>146</v>
      </c>
      <c r="F63" s="154" t="s">
        <v>150</v>
      </c>
      <c r="G63" s="154" t="s">
        <v>149</v>
      </c>
      <c r="H63" s="154" t="s">
        <v>148</v>
      </c>
    </row>
    <row r="64" spans="1:8">
      <c r="A64" s="19" t="s">
        <v>131</v>
      </c>
      <c r="B64" s="154" t="s">
        <v>147</v>
      </c>
      <c r="C64" s="154" t="s">
        <v>157</v>
      </c>
      <c r="D64" s="154" t="s">
        <v>156</v>
      </c>
      <c r="E64" s="154" t="s">
        <v>155</v>
      </c>
      <c r="F64" s="154" t="s">
        <v>146</v>
      </c>
      <c r="G64" s="154" t="s">
        <v>150</v>
      </c>
      <c r="H64" s="154" t="s">
        <v>149</v>
      </c>
    </row>
    <row r="65" spans="1:8">
      <c r="A65" s="19" t="s">
        <v>132</v>
      </c>
      <c r="B65" s="154" t="s">
        <v>158</v>
      </c>
      <c r="C65" s="154" t="s">
        <v>147</v>
      </c>
      <c r="D65" s="154" t="s">
        <v>157</v>
      </c>
      <c r="E65" s="154" t="s">
        <v>156</v>
      </c>
      <c r="F65" s="154" t="s">
        <v>155</v>
      </c>
      <c r="G65" s="154" t="s">
        <v>146</v>
      </c>
      <c r="H65" s="154" t="s">
        <v>150</v>
      </c>
    </row>
    <row r="66" spans="1:8">
      <c r="A66" s="19" t="s">
        <v>133</v>
      </c>
      <c r="B66" s="154" t="s">
        <v>159</v>
      </c>
      <c r="C66" s="154" t="s">
        <v>158</v>
      </c>
      <c r="D66" s="154" t="s">
        <v>147</v>
      </c>
      <c r="E66" s="154" t="s">
        <v>157</v>
      </c>
      <c r="F66" s="154" t="s">
        <v>156</v>
      </c>
      <c r="G66" s="154" t="s">
        <v>155</v>
      </c>
      <c r="H66" s="154" t="s">
        <v>146</v>
      </c>
    </row>
    <row r="67" spans="1:8">
      <c r="A67" s="19" t="s">
        <v>134</v>
      </c>
      <c r="B67" s="154" t="s">
        <v>160</v>
      </c>
      <c r="C67" s="154" t="s">
        <v>159</v>
      </c>
      <c r="D67" s="154" t="s">
        <v>158</v>
      </c>
      <c r="E67" s="154" t="s">
        <v>147</v>
      </c>
      <c r="F67" s="154" t="s">
        <v>157</v>
      </c>
      <c r="G67" s="154" t="s">
        <v>156</v>
      </c>
      <c r="H67" s="154" t="s">
        <v>155</v>
      </c>
    </row>
    <row r="68" spans="1:8">
      <c r="A68" s="19" t="s">
        <v>135</v>
      </c>
      <c r="B68" s="154" t="s">
        <v>161</v>
      </c>
      <c r="C68" s="154" t="s">
        <v>160</v>
      </c>
      <c r="D68" s="154" t="s">
        <v>159</v>
      </c>
      <c r="E68" s="154" t="s">
        <v>158</v>
      </c>
      <c r="F68" s="154" t="s">
        <v>147</v>
      </c>
      <c r="G68" s="154" t="s">
        <v>157</v>
      </c>
      <c r="H68" s="154" t="s">
        <v>156</v>
      </c>
    </row>
    <row r="69" spans="1:8">
      <c r="A69" s="19" t="s">
        <v>136</v>
      </c>
      <c r="B69" s="154" t="s">
        <v>162</v>
      </c>
      <c r="C69" s="154" t="s">
        <v>161</v>
      </c>
      <c r="D69" s="154" t="s">
        <v>160</v>
      </c>
      <c r="E69" s="154" t="s">
        <v>159</v>
      </c>
      <c r="F69" s="154" t="s">
        <v>158</v>
      </c>
      <c r="G69" s="154" t="s">
        <v>147</v>
      </c>
      <c r="H69" s="154" t="s">
        <v>157</v>
      </c>
    </row>
    <row r="70" spans="1:8">
      <c r="A70" s="19" t="s">
        <v>137</v>
      </c>
      <c r="B70" s="154" t="s">
        <v>163</v>
      </c>
      <c r="C70" s="154" t="s">
        <v>162</v>
      </c>
      <c r="D70" s="154" t="s">
        <v>161</v>
      </c>
      <c r="E70" s="154" t="s">
        <v>160</v>
      </c>
      <c r="F70" s="154" t="s">
        <v>159</v>
      </c>
      <c r="G70" s="154" t="s">
        <v>158</v>
      </c>
      <c r="H70" s="154" t="s">
        <v>147</v>
      </c>
    </row>
    <row r="71" spans="1:8">
      <c r="A71" s="19" t="s">
        <v>138</v>
      </c>
      <c r="B71" s="154" t="s">
        <v>164</v>
      </c>
      <c r="C71" s="154" t="s">
        <v>163</v>
      </c>
      <c r="D71" s="154" t="s">
        <v>162</v>
      </c>
      <c r="E71" s="154" t="s">
        <v>161</v>
      </c>
      <c r="F71" s="154" t="s">
        <v>160</v>
      </c>
      <c r="G71" s="154" t="s">
        <v>159</v>
      </c>
      <c r="H71" s="154" t="s">
        <v>158</v>
      </c>
    </row>
    <row r="72" spans="1:8">
      <c r="A72" s="19" t="s">
        <v>139</v>
      </c>
      <c r="B72" s="151" t="s">
        <v>1329</v>
      </c>
      <c r="C72" s="154" t="s">
        <v>164</v>
      </c>
      <c r="D72" s="154" t="s">
        <v>163</v>
      </c>
      <c r="E72" s="154" t="s">
        <v>162</v>
      </c>
      <c r="F72" s="154" t="s">
        <v>161</v>
      </c>
      <c r="G72" s="154" t="s">
        <v>160</v>
      </c>
      <c r="H72" s="154" t="s">
        <v>159</v>
      </c>
    </row>
    <row r="73" spans="1:8">
      <c r="A73" s="19" t="s">
        <v>140</v>
      </c>
      <c r="B73" s="151" t="s">
        <v>1330</v>
      </c>
      <c r="C73" s="151" t="s">
        <v>1329</v>
      </c>
      <c r="D73" s="154" t="s">
        <v>164</v>
      </c>
      <c r="E73" s="154" t="s">
        <v>163</v>
      </c>
      <c r="F73" s="154" t="s">
        <v>162</v>
      </c>
      <c r="G73" s="154" t="s">
        <v>161</v>
      </c>
      <c r="H73" s="154" t="s">
        <v>160</v>
      </c>
    </row>
    <row r="74" spans="1:8">
      <c r="A74" s="19" t="s">
        <v>141</v>
      </c>
      <c r="B74" s="151" t="s">
        <v>1331</v>
      </c>
      <c r="C74" s="151" t="s">
        <v>1330</v>
      </c>
      <c r="D74" s="151" t="s">
        <v>1329</v>
      </c>
      <c r="E74" s="154" t="s">
        <v>164</v>
      </c>
      <c r="F74" s="154" t="s">
        <v>163</v>
      </c>
      <c r="G74" s="154" t="s">
        <v>162</v>
      </c>
      <c r="H74" s="154" t="s">
        <v>161</v>
      </c>
    </row>
    <row r="75" spans="1:8">
      <c r="A75" s="19" t="s">
        <v>142</v>
      </c>
      <c r="B75" s="151" t="s">
        <v>1332</v>
      </c>
      <c r="C75" s="151" t="s">
        <v>1331</v>
      </c>
      <c r="D75" s="151" t="s">
        <v>1330</v>
      </c>
      <c r="E75" s="151" t="s">
        <v>1329</v>
      </c>
      <c r="F75" s="154" t="s">
        <v>164</v>
      </c>
      <c r="G75" s="154" t="s">
        <v>163</v>
      </c>
      <c r="H75" s="154" t="s">
        <v>162</v>
      </c>
    </row>
    <row r="76" spans="1:8">
      <c r="A76" s="19" t="s">
        <v>143</v>
      </c>
      <c r="B76" s="151" t="s">
        <v>1333</v>
      </c>
      <c r="C76" s="151" t="s">
        <v>1332</v>
      </c>
      <c r="D76" s="151" t="s">
        <v>1331</v>
      </c>
      <c r="E76" s="151" t="s">
        <v>1330</v>
      </c>
      <c r="F76" s="151" t="s">
        <v>1329</v>
      </c>
      <c r="G76" s="154" t="s">
        <v>164</v>
      </c>
      <c r="H76" s="154" t="s">
        <v>163</v>
      </c>
    </row>
    <row r="77" spans="1:8">
      <c r="A77" s="19" t="s">
        <v>144</v>
      </c>
      <c r="B77" s="151" t="s">
        <v>1334</v>
      </c>
      <c r="C77" s="151" t="s">
        <v>1333</v>
      </c>
      <c r="D77" s="151" t="s">
        <v>1332</v>
      </c>
      <c r="E77" s="151" t="s">
        <v>1331</v>
      </c>
      <c r="F77" s="151" t="s">
        <v>1330</v>
      </c>
      <c r="G77" s="151" t="s">
        <v>1329</v>
      </c>
      <c r="H77" s="154" t="s">
        <v>164</v>
      </c>
    </row>
    <row r="78" spans="1:8">
      <c r="A78" s="19" t="s">
        <v>145</v>
      </c>
      <c r="B78" s="151" t="s">
        <v>1335</v>
      </c>
      <c r="C78" s="151" t="s">
        <v>1334</v>
      </c>
      <c r="D78" s="151" t="s">
        <v>1333</v>
      </c>
      <c r="E78" s="151" t="s">
        <v>1332</v>
      </c>
      <c r="F78" s="151" t="s">
        <v>1331</v>
      </c>
      <c r="G78" s="151" t="s">
        <v>1330</v>
      </c>
      <c r="H78" s="151" t="s">
        <v>1329</v>
      </c>
    </row>
    <row r="79" spans="1:8">
      <c r="A79" s="19" t="s">
        <v>153</v>
      </c>
      <c r="B79" s="151" t="s">
        <v>1336</v>
      </c>
      <c r="C79" s="151" t="s">
        <v>1335</v>
      </c>
      <c r="D79" s="151" t="s">
        <v>1334</v>
      </c>
      <c r="E79" s="151" t="s">
        <v>1333</v>
      </c>
      <c r="F79" s="151" t="s">
        <v>1332</v>
      </c>
      <c r="G79" s="151" t="s">
        <v>1331</v>
      </c>
      <c r="H79" s="151" t="s">
        <v>1330</v>
      </c>
    </row>
    <row r="80" spans="1:8">
      <c r="A80" s="19" t="s">
        <v>154</v>
      </c>
      <c r="B80" s="151" t="s">
        <v>261</v>
      </c>
      <c r="C80" s="151" t="s">
        <v>1336</v>
      </c>
      <c r="D80" s="151" t="s">
        <v>1335</v>
      </c>
      <c r="E80" s="151" t="s">
        <v>1334</v>
      </c>
      <c r="F80" s="151" t="s">
        <v>1333</v>
      </c>
      <c r="G80" s="151" t="s">
        <v>1332</v>
      </c>
      <c r="H80" s="151" t="s">
        <v>1331</v>
      </c>
    </row>
    <row r="81" spans="1:8">
      <c r="A81" s="19" t="s">
        <v>165</v>
      </c>
      <c r="B81" s="151" t="s">
        <v>262</v>
      </c>
      <c r="C81" s="151" t="s">
        <v>261</v>
      </c>
      <c r="D81" s="151" t="s">
        <v>1336</v>
      </c>
      <c r="E81" s="151" t="s">
        <v>1335</v>
      </c>
      <c r="F81" s="151" t="s">
        <v>1334</v>
      </c>
      <c r="G81" s="151" t="s">
        <v>1333</v>
      </c>
      <c r="H81" s="151" t="s">
        <v>1332</v>
      </c>
    </row>
    <row r="82" spans="1:8">
      <c r="A82" s="19" t="s">
        <v>166</v>
      </c>
      <c r="B82" s="151" t="s">
        <v>263</v>
      </c>
      <c r="C82" s="151" t="s">
        <v>262</v>
      </c>
      <c r="D82" s="151" t="s">
        <v>261</v>
      </c>
      <c r="E82" s="151" t="s">
        <v>1336</v>
      </c>
      <c r="F82" s="151" t="s">
        <v>1335</v>
      </c>
      <c r="G82" s="151" t="s">
        <v>1334</v>
      </c>
      <c r="H82" s="151" t="s">
        <v>1333</v>
      </c>
    </row>
    <row r="83" spans="1:8">
      <c r="A83" s="19" t="s">
        <v>167</v>
      </c>
      <c r="B83" s="151" t="s">
        <v>264</v>
      </c>
      <c r="C83" s="151" t="s">
        <v>263</v>
      </c>
      <c r="D83" s="151" t="s">
        <v>262</v>
      </c>
      <c r="E83" s="151" t="s">
        <v>261</v>
      </c>
      <c r="F83" s="151" t="s">
        <v>1336</v>
      </c>
      <c r="G83" s="151" t="s">
        <v>1335</v>
      </c>
      <c r="H83" s="151" t="s">
        <v>1334</v>
      </c>
    </row>
    <row r="84" spans="1:8">
      <c r="A84" s="19" t="s">
        <v>168</v>
      </c>
      <c r="B84" s="151" t="s">
        <v>265</v>
      </c>
      <c r="C84" s="151" t="s">
        <v>264</v>
      </c>
      <c r="D84" s="151" t="s">
        <v>263</v>
      </c>
      <c r="E84" s="151" t="s">
        <v>262</v>
      </c>
      <c r="F84" s="151" t="s">
        <v>261</v>
      </c>
      <c r="G84" s="151" t="s">
        <v>1336</v>
      </c>
      <c r="H84" s="151" t="s">
        <v>1335</v>
      </c>
    </row>
    <row r="85" spans="1:8">
      <c r="A85" s="19" t="s">
        <v>169</v>
      </c>
      <c r="B85" s="151" t="s">
        <v>266</v>
      </c>
      <c r="C85" s="151" t="s">
        <v>265</v>
      </c>
      <c r="D85" s="151" t="s">
        <v>264</v>
      </c>
      <c r="E85" s="151" t="s">
        <v>263</v>
      </c>
      <c r="F85" s="151" t="s">
        <v>262</v>
      </c>
      <c r="G85" s="151" t="s">
        <v>261</v>
      </c>
      <c r="H85" s="151" t="s">
        <v>1336</v>
      </c>
    </row>
    <row r="86" spans="1:8">
      <c r="A86" s="19" t="s">
        <v>170</v>
      </c>
      <c r="B86" s="151" t="s">
        <v>267</v>
      </c>
      <c r="C86" s="151" t="s">
        <v>266</v>
      </c>
      <c r="D86" s="151" t="s">
        <v>265</v>
      </c>
      <c r="E86" s="151" t="s">
        <v>264</v>
      </c>
      <c r="F86" s="151" t="s">
        <v>263</v>
      </c>
      <c r="G86" s="151" t="s">
        <v>262</v>
      </c>
      <c r="H86" s="151" t="s">
        <v>261</v>
      </c>
    </row>
    <row r="87" spans="1:8">
      <c r="A87" s="19" t="s">
        <v>171</v>
      </c>
      <c r="B87" s="151" t="s">
        <v>268</v>
      </c>
      <c r="C87" s="151" t="s">
        <v>267</v>
      </c>
      <c r="D87" s="151" t="s">
        <v>266</v>
      </c>
      <c r="E87" s="151" t="s">
        <v>265</v>
      </c>
      <c r="F87" s="151" t="s">
        <v>264</v>
      </c>
      <c r="G87" s="151" t="s">
        <v>263</v>
      </c>
      <c r="H87" s="151" t="s">
        <v>262</v>
      </c>
    </row>
    <row r="88" spans="1:8">
      <c r="A88" s="19" t="s">
        <v>172</v>
      </c>
      <c r="B88" s="151" t="s">
        <v>269</v>
      </c>
      <c r="C88" s="151" t="s">
        <v>268</v>
      </c>
      <c r="D88" s="151" t="s">
        <v>267</v>
      </c>
      <c r="E88" s="151" t="s">
        <v>266</v>
      </c>
      <c r="F88" s="151" t="s">
        <v>265</v>
      </c>
      <c r="G88" s="151" t="s">
        <v>264</v>
      </c>
      <c r="H88" s="151" t="s">
        <v>263</v>
      </c>
    </row>
    <row r="89" spans="1:8">
      <c r="A89" s="19" t="s">
        <v>173</v>
      </c>
      <c r="B89" s="151" t="s">
        <v>270</v>
      </c>
      <c r="C89" s="151" t="s">
        <v>269</v>
      </c>
      <c r="D89" s="151" t="s">
        <v>268</v>
      </c>
      <c r="E89" s="151" t="s">
        <v>267</v>
      </c>
      <c r="F89" s="151" t="s">
        <v>266</v>
      </c>
      <c r="G89" s="151" t="s">
        <v>265</v>
      </c>
      <c r="H89" s="151" t="s">
        <v>264</v>
      </c>
    </row>
    <row r="90" spans="1:8">
      <c r="A90" s="19" t="s">
        <v>174</v>
      </c>
      <c r="B90" s="151" t="s">
        <v>271</v>
      </c>
      <c r="C90" s="151" t="s">
        <v>270</v>
      </c>
      <c r="D90" s="151" t="s">
        <v>269</v>
      </c>
      <c r="E90" s="151" t="s">
        <v>268</v>
      </c>
      <c r="F90" s="151" t="s">
        <v>267</v>
      </c>
      <c r="G90" s="151" t="s">
        <v>266</v>
      </c>
      <c r="H90" s="151" t="s">
        <v>265</v>
      </c>
    </row>
    <row r="91" spans="1:8">
      <c r="A91" s="19" t="s">
        <v>175</v>
      </c>
      <c r="B91" s="151" t="s">
        <v>272</v>
      </c>
      <c r="C91" s="151" t="s">
        <v>271</v>
      </c>
      <c r="D91" s="151" t="s">
        <v>270</v>
      </c>
      <c r="E91" s="151" t="s">
        <v>269</v>
      </c>
      <c r="F91" s="151" t="s">
        <v>268</v>
      </c>
      <c r="G91" s="151" t="s">
        <v>267</v>
      </c>
      <c r="H91" s="151" t="s">
        <v>266</v>
      </c>
    </row>
    <row r="92" spans="1:8">
      <c r="A92" s="19" t="s">
        <v>176</v>
      </c>
      <c r="B92" s="151" t="s">
        <v>273</v>
      </c>
      <c r="C92" s="151" t="s">
        <v>272</v>
      </c>
      <c r="D92" s="151" t="s">
        <v>271</v>
      </c>
      <c r="E92" s="151" t="s">
        <v>270</v>
      </c>
      <c r="F92" s="151" t="s">
        <v>269</v>
      </c>
      <c r="G92" s="151" t="s">
        <v>268</v>
      </c>
      <c r="H92" s="151" t="s">
        <v>267</v>
      </c>
    </row>
    <row r="93" spans="1:8">
      <c r="A93" s="19" t="s">
        <v>177</v>
      </c>
      <c r="B93" s="151" t="s">
        <v>274</v>
      </c>
      <c r="C93" s="151" t="s">
        <v>273</v>
      </c>
      <c r="D93" s="151" t="s">
        <v>272</v>
      </c>
      <c r="E93" s="151" t="s">
        <v>271</v>
      </c>
      <c r="F93" s="151" t="s">
        <v>270</v>
      </c>
      <c r="G93" s="151" t="s">
        <v>269</v>
      </c>
      <c r="H93" s="151" t="s">
        <v>268</v>
      </c>
    </row>
    <row r="94" spans="1:8">
      <c r="A94" s="19" t="s">
        <v>178</v>
      </c>
      <c r="B94" s="151" t="s">
        <v>275</v>
      </c>
      <c r="C94" s="151" t="s">
        <v>274</v>
      </c>
      <c r="D94" s="151" t="s">
        <v>273</v>
      </c>
      <c r="E94" s="151" t="s">
        <v>272</v>
      </c>
      <c r="F94" s="151" t="s">
        <v>271</v>
      </c>
      <c r="G94" s="151" t="s">
        <v>270</v>
      </c>
      <c r="H94" s="151" t="s">
        <v>269</v>
      </c>
    </row>
    <row r="95" spans="1:8">
      <c r="A95" s="19" t="s">
        <v>179</v>
      </c>
      <c r="B95" s="151" t="s">
        <v>276</v>
      </c>
      <c r="C95" s="151" t="s">
        <v>275</v>
      </c>
      <c r="D95" s="151" t="s">
        <v>274</v>
      </c>
      <c r="E95" s="151" t="s">
        <v>273</v>
      </c>
      <c r="F95" s="151" t="s">
        <v>272</v>
      </c>
      <c r="G95" s="151" t="s">
        <v>271</v>
      </c>
      <c r="H95" s="151" t="s">
        <v>270</v>
      </c>
    </row>
    <row r="96" spans="1:8">
      <c r="A96" s="19" t="s">
        <v>180</v>
      </c>
      <c r="B96" s="151" t="s">
        <v>277</v>
      </c>
      <c r="C96" s="151" t="s">
        <v>277</v>
      </c>
      <c r="D96" s="151" t="s">
        <v>275</v>
      </c>
      <c r="E96" s="151" t="s">
        <v>274</v>
      </c>
      <c r="F96" s="151" t="s">
        <v>273</v>
      </c>
      <c r="G96" s="151" t="s">
        <v>272</v>
      </c>
      <c r="H96" s="151" t="s">
        <v>271</v>
      </c>
    </row>
    <row r="97" spans="1:8">
      <c r="A97" s="19" t="s">
        <v>181</v>
      </c>
      <c r="B97" s="151" t="s">
        <v>278</v>
      </c>
      <c r="C97" s="151" t="s">
        <v>278</v>
      </c>
      <c r="D97" s="151" t="s">
        <v>276</v>
      </c>
      <c r="E97" s="151" t="s">
        <v>275</v>
      </c>
      <c r="F97" s="151" t="s">
        <v>274</v>
      </c>
      <c r="G97" s="151" t="s">
        <v>273</v>
      </c>
      <c r="H97" s="151" t="s">
        <v>272</v>
      </c>
    </row>
    <row r="98" spans="1:8">
      <c r="A98" s="19" t="s">
        <v>182</v>
      </c>
      <c r="B98" s="151" t="s">
        <v>279</v>
      </c>
      <c r="C98" s="151" t="s">
        <v>279</v>
      </c>
      <c r="D98" s="151" t="s">
        <v>277</v>
      </c>
      <c r="E98" s="151" t="s">
        <v>276</v>
      </c>
      <c r="F98" s="151" t="s">
        <v>275</v>
      </c>
      <c r="G98" s="151" t="s">
        <v>274</v>
      </c>
      <c r="H98" s="151" t="s">
        <v>273</v>
      </c>
    </row>
    <row r="99" spans="1:8">
      <c r="A99" s="19" t="s">
        <v>183</v>
      </c>
      <c r="B99" s="151" t="s">
        <v>280</v>
      </c>
      <c r="C99" s="151" t="s">
        <v>280</v>
      </c>
      <c r="D99" s="151" t="s">
        <v>278</v>
      </c>
      <c r="E99" s="151" t="s">
        <v>277</v>
      </c>
      <c r="F99" s="151" t="s">
        <v>276</v>
      </c>
      <c r="G99" s="151" t="s">
        <v>275</v>
      </c>
      <c r="H99" s="151" t="s">
        <v>274</v>
      </c>
    </row>
    <row r="100" spans="1:8">
      <c r="A100" s="19" t="s">
        <v>206</v>
      </c>
      <c r="B100" s="155" t="s">
        <v>293</v>
      </c>
      <c r="C100" s="155" t="s">
        <v>293</v>
      </c>
      <c r="D100" s="155" t="s">
        <v>279</v>
      </c>
      <c r="E100" s="155" t="s">
        <v>278</v>
      </c>
      <c r="F100" s="155" t="s">
        <v>277</v>
      </c>
      <c r="G100" s="155" t="s">
        <v>276</v>
      </c>
      <c r="H100" s="155" t="s">
        <v>275</v>
      </c>
    </row>
    <row r="101" spans="1:8">
      <c r="A101" s="19" t="s">
        <v>207</v>
      </c>
      <c r="B101" s="155" t="s">
        <v>294</v>
      </c>
      <c r="C101" s="155" t="s">
        <v>294</v>
      </c>
      <c r="D101" s="155" t="s">
        <v>280</v>
      </c>
      <c r="E101" s="155" t="s">
        <v>279</v>
      </c>
      <c r="F101" s="155" t="s">
        <v>278</v>
      </c>
      <c r="G101" s="155" t="s">
        <v>277</v>
      </c>
      <c r="H101" s="155" t="s">
        <v>276</v>
      </c>
    </row>
    <row r="102" spans="1:8">
      <c r="A102" s="19" t="s">
        <v>208</v>
      </c>
      <c r="B102" s="155" t="s">
        <v>295</v>
      </c>
      <c r="C102" s="155" t="s">
        <v>295</v>
      </c>
      <c r="D102" s="155" t="s">
        <v>293</v>
      </c>
      <c r="E102" s="155" t="s">
        <v>280</v>
      </c>
      <c r="F102" s="155" t="s">
        <v>279</v>
      </c>
      <c r="G102" s="155" t="s">
        <v>278</v>
      </c>
      <c r="H102" s="155" t="s">
        <v>277</v>
      </c>
    </row>
    <row r="103" spans="1:8">
      <c r="A103" s="19" t="s">
        <v>209</v>
      </c>
      <c r="B103" s="155" t="s">
        <v>296</v>
      </c>
      <c r="C103" s="155" t="s">
        <v>296</v>
      </c>
      <c r="D103" s="155" t="s">
        <v>294</v>
      </c>
      <c r="E103" s="155" t="s">
        <v>293</v>
      </c>
      <c r="F103" s="155" t="s">
        <v>280</v>
      </c>
      <c r="G103" s="155" t="s">
        <v>279</v>
      </c>
      <c r="H103" s="155" t="s">
        <v>278</v>
      </c>
    </row>
    <row r="104" spans="1:8">
      <c r="A104" s="19" t="s">
        <v>210</v>
      </c>
      <c r="B104" s="155" t="s">
        <v>281</v>
      </c>
      <c r="C104" s="155" t="s">
        <v>281</v>
      </c>
      <c r="D104" s="155" t="s">
        <v>295</v>
      </c>
      <c r="E104" s="155" t="s">
        <v>294</v>
      </c>
      <c r="F104" s="155" t="s">
        <v>293</v>
      </c>
      <c r="G104" s="155" t="s">
        <v>280</v>
      </c>
      <c r="H104" s="155" t="s">
        <v>279</v>
      </c>
    </row>
    <row r="105" spans="1:8">
      <c r="A105" s="19" t="s">
        <v>211</v>
      </c>
      <c r="B105" s="155" t="s">
        <v>282</v>
      </c>
      <c r="C105" s="155" t="s">
        <v>282</v>
      </c>
      <c r="D105" s="155" t="s">
        <v>296</v>
      </c>
      <c r="E105" s="155" t="s">
        <v>295</v>
      </c>
      <c r="F105" s="155" t="s">
        <v>294</v>
      </c>
      <c r="G105" s="155" t="s">
        <v>293</v>
      </c>
      <c r="H105" s="155" t="s">
        <v>280</v>
      </c>
    </row>
    <row r="106" spans="1:8">
      <c r="A106" s="19" t="s">
        <v>212</v>
      </c>
      <c r="B106" s="155" t="s">
        <v>283</v>
      </c>
      <c r="C106" s="155" t="s">
        <v>283</v>
      </c>
      <c r="D106" s="155" t="s">
        <v>281</v>
      </c>
      <c r="E106" s="155" t="s">
        <v>296</v>
      </c>
      <c r="F106" s="155" t="s">
        <v>295</v>
      </c>
      <c r="G106" s="155" t="s">
        <v>294</v>
      </c>
      <c r="H106" s="155" t="s">
        <v>293</v>
      </c>
    </row>
    <row r="107" spans="1:8">
      <c r="A107" s="19" t="s">
        <v>213</v>
      </c>
      <c r="B107" s="155" t="s">
        <v>284</v>
      </c>
      <c r="C107" s="155" t="s">
        <v>284</v>
      </c>
      <c r="D107" s="155" t="s">
        <v>282</v>
      </c>
      <c r="E107" s="155" t="s">
        <v>281</v>
      </c>
      <c r="F107" s="155" t="s">
        <v>296</v>
      </c>
      <c r="G107" s="155" t="s">
        <v>295</v>
      </c>
      <c r="H107" s="155" t="s">
        <v>294</v>
      </c>
    </row>
    <row r="108" spans="1:8">
      <c r="A108" s="19" t="s">
        <v>214</v>
      </c>
      <c r="B108" s="155" t="s">
        <v>285</v>
      </c>
      <c r="C108" s="155" t="s">
        <v>285</v>
      </c>
      <c r="D108" s="155" t="s">
        <v>283</v>
      </c>
      <c r="E108" s="155" t="s">
        <v>282</v>
      </c>
      <c r="F108" s="155" t="s">
        <v>281</v>
      </c>
      <c r="G108" s="155" t="s">
        <v>296</v>
      </c>
      <c r="H108" s="155" t="s">
        <v>295</v>
      </c>
    </row>
    <row r="109" spans="1:8">
      <c r="A109" s="19" t="s">
        <v>215</v>
      </c>
      <c r="B109" s="155" t="s">
        <v>286</v>
      </c>
      <c r="C109" s="155" t="s">
        <v>286</v>
      </c>
      <c r="D109" s="155" t="s">
        <v>284</v>
      </c>
      <c r="E109" s="155" t="s">
        <v>283</v>
      </c>
      <c r="F109" s="155" t="s">
        <v>282</v>
      </c>
      <c r="G109" s="155" t="s">
        <v>281</v>
      </c>
      <c r="H109" s="155" t="s">
        <v>296</v>
      </c>
    </row>
    <row r="110" spans="1:8">
      <c r="A110" s="19" t="s">
        <v>216</v>
      </c>
      <c r="B110" s="155" t="s">
        <v>287</v>
      </c>
      <c r="C110" s="155" t="s">
        <v>287</v>
      </c>
      <c r="D110" s="155" t="s">
        <v>285</v>
      </c>
      <c r="E110" s="155" t="s">
        <v>284</v>
      </c>
      <c r="F110" s="155" t="s">
        <v>283</v>
      </c>
      <c r="G110" s="155" t="s">
        <v>282</v>
      </c>
      <c r="H110" s="155" t="s">
        <v>281</v>
      </c>
    </row>
    <row r="111" spans="1:8">
      <c r="A111" s="19" t="s">
        <v>217</v>
      </c>
      <c r="B111" s="155" t="s">
        <v>288</v>
      </c>
      <c r="C111" s="155" t="s">
        <v>288</v>
      </c>
      <c r="D111" s="155" t="s">
        <v>286</v>
      </c>
      <c r="E111" s="155" t="s">
        <v>285</v>
      </c>
      <c r="F111" s="155" t="s">
        <v>284</v>
      </c>
      <c r="G111" s="155" t="s">
        <v>283</v>
      </c>
      <c r="H111" s="155" t="s">
        <v>282</v>
      </c>
    </row>
    <row r="112" spans="1:8">
      <c r="A112" s="19" t="s">
        <v>218</v>
      </c>
      <c r="B112" s="155" t="s">
        <v>289</v>
      </c>
      <c r="C112" s="155" t="s">
        <v>289</v>
      </c>
      <c r="D112" s="155" t="s">
        <v>287</v>
      </c>
      <c r="E112" s="155" t="s">
        <v>286</v>
      </c>
      <c r="F112" s="155" t="s">
        <v>285</v>
      </c>
      <c r="G112" s="155" t="s">
        <v>284</v>
      </c>
      <c r="H112" s="155" t="s">
        <v>283</v>
      </c>
    </row>
    <row r="113" spans="1:8">
      <c r="A113" s="19" t="s">
        <v>219</v>
      </c>
      <c r="B113" s="155" t="s">
        <v>290</v>
      </c>
      <c r="C113" s="155" t="s">
        <v>290</v>
      </c>
      <c r="D113" s="155" t="s">
        <v>288</v>
      </c>
      <c r="E113" s="155" t="s">
        <v>287</v>
      </c>
      <c r="F113" s="155" t="s">
        <v>286</v>
      </c>
      <c r="G113" s="155" t="s">
        <v>285</v>
      </c>
      <c r="H113" s="155" t="s">
        <v>284</v>
      </c>
    </row>
    <row r="114" spans="1:8">
      <c r="A114" s="19" t="s">
        <v>220</v>
      </c>
      <c r="B114" s="155" t="s">
        <v>291</v>
      </c>
      <c r="C114" s="155" t="s">
        <v>291</v>
      </c>
      <c r="D114" s="155" t="s">
        <v>289</v>
      </c>
      <c r="E114" s="155" t="s">
        <v>288</v>
      </c>
      <c r="F114" s="155" t="s">
        <v>287</v>
      </c>
      <c r="G114" s="155" t="s">
        <v>286</v>
      </c>
      <c r="H114" s="155" t="s">
        <v>285</v>
      </c>
    </row>
    <row r="115" spans="1:8">
      <c r="A115" s="19" t="s">
        <v>221</v>
      </c>
      <c r="B115" s="155" t="s">
        <v>292</v>
      </c>
      <c r="C115" s="155" t="s">
        <v>292</v>
      </c>
      <c r="D115" s="155" t="s">
        <v>290</v>
      </c>
      <c r="E115" s="155" t="s">
        <v>289</v>
      </c>
      <c r="F115" s="155" t="s">
        <v>288</v>
      </c>
      <c r="G115" s="155" t="s">
        <v>287</v>
      </c>
      <c r="H115" s="155" t="s">
        <v>286</v>
      </c>
    </row>
    <row r="116" spans="1:8">
      <c r="A116" s="19" t="s">
        <v>1345</v>
      </c>
      <c r="B116" s="153" t="s">
        <v>1337</v>
      </c>
      <c r="C116" s="153" t="s">
        <v>1337</v>
      </c>
      <c r="D116" s="153" t="s">
        <v>1337</v>
      </c>
      <c r="E116" s="153" t="s">
        <v>1337</v>
      </c>
      <c r="F116" s="153" t="s">
        <v>1337</v>
      </c>
      <c r="G116" s="153" t="s">
        <v>1337</v>
      </c>
      <c r="H116" s="153" t="s">
        <v>1337</v>
      </c>
    </row>
    <row r="117" spans="1:8">
      <c r="A117" s="19" t="s">
        <v>1346</v>
      </c>
      <c r="B117" s="153" t="s">
        <v>1338</v>
      </c>
      <c r="C117" s="153" t="s">
        <v>1338</v>
      </c>
      <c r="D117" s="153" t="s">
        <v>1338</v>
      </c>
      <c r="E117" s="153" t="s">
        <v>1338</v>
      </c>
      <c r="F117" s="153" t="s">
        <v>1338</v>
      </c>
      <c r="G117" s="153" t="s">
        <v>1338</v>
      </c>
      <c r="H117" s="153" t="s">
        <v>1338</v>
      </c>
    </row>
    <row r="118" spans="1:8">
      <c r="A118" s="19" t="s">
        <v>1347</v>
      </c>
      <c r="B118" s="153" t="s">
        <v>1339</v>
      </c>
      <c r="C118" s="153" t="s">
        <v>1339</v>
      </c>
      <c r="D118" s="153" t="s">
        <v>1339</v>
      </c>
      <c r="E118" s="153" t="s">
        <v>1339</v>
      </c>
      <c r="F118" s="153" t="s">
        <v>1339</v>
      </c>
      <c r="G118" s="153" t="s">
        <v>1339</v>
      </c>
      <c r="H118" s="153" t="s">
        <v>1339</v>
      </c>
    </row>
    <row r="119" spans="1:8">
      <c r="A119" s="19" t="s">
        <v>1348</v>
      </c>
      <c r="B119" s="153" t="s">
        <v>1340</v>
      </c>
      <c r="C119" s="153" t="s">
        <v>1340</v>
      </c>
      <c r="D119" s="153" t="s">
        <v>1340</v>
      </c>
      <c r="E119" s="153" t="s">
        <v>1340</v>
      </c>
      <c r="F119" s="153" t="s">
        <v>1340</v>
      </c>
      <c r="G119" s="153" t="s">
        <v>1340</v>
      </c>
      <c r="H119" s="153" t="s">
        <v>1340</v>
      </c>
    </row>
    <row r="120" spans="1:8">
      <c r="A120" s="19" t="s">
        <v>1349</v>
      </c>
      <c r="B120" s="153" t="s">
        <v>1341</v>
      </c>
      <c r="C120" s="153" t="s">
        <v>1341</v>
      </c>
      <c r="D120" s="153" t="s">
        <v>1341</v>
      </c>
      <c r="E120" s="153" t="s">
        <v>1341</v>
      </c>
      <c r="F120" s="153" t="s">
        <v>1341</v>
      </c>
      <c r="G120" s="153" t="s">
        <v>1341</v>
      </c>
      <c r="H120" s="153" t="s">
        <v>1341</v>
      </c>
    </row>
    <row r="121" spans="1:8">
      <c r="A121" s="19" t="s">
        <v>1350</v>
      </c>
      <c r="B121" s="153" t="s">
        <v>1342</v>
      </c>
      <c r="C121" s="153" t="s">
        <v>1342</v>
      </c>
      <c r="D121" s="153" t="s">
        <v>1342</v>
      </c>
      <c r="E121" s="153" t="s">
        <v>1342</v>
      </c>
      <c r="F121" s="153" t="s">
        <v>1342</v>
      </c>
      <c r="G121" s="153" t="s">
        <v>1342</v>
      </c>
      <c r="H121" s="153" t="s">
        <v>1342</v>
      </c>
    </row>
    <row r="122" spans="1:8">
      <c r="A122" s="19" t="s">
        <v>1351</v>
      </c>
      <c r="B122" s="153" t="s">
        <v>1343</v>
      </c>
      <c r="C122" s="153" t="s">
        <v>1343</v>
      </c>
      <c r="D122" s="153" t="s">
        <v>1343</v>
      </c>
      <c r="E122" s="153" t="s">
        <v>1343</v>
      </c>
      <c r="F122" s="153" t="s">
        <v>1343</v>
      </c>
      <c r="G122" s="153" t="s">
        <v>1343</v>
      </c>
      <c r="H122" s="153" t="s">
        <v>1343</v>
      </c>
    </row>
    <row r="123" spans="1:8">
      <c r="A123" s="19" t="s">
        <v>1352</v>
      </c>
      <c r="B123" s="153" t="s">
        <v>1344</v>
      </c>
      <c r="C123" s="153" t="s">
        <v>1344</v>
      </c>
      <c r="D123" s="153" t="s">
        <v>1344</v>
      </c>
      <c r="E123" s="153" t="s">
        <v>1344</v>
      </c>
      <c r="F123" s="153" t="s">
        <v>1344</v>
      </c>
      <c r="G123" s="153" t="s">
        <v>1344</v>
      </c>
      <c r="H123" s="153" t="s">
        <v>1344</v>
      </c>
    </row>
  </sheetData>
  <phoneticPr fontId="3" type="noConversion"/>
  <pageMargins left="0.7" right="0.7" top="0.78740157499999996" bottom="0.78740157499999996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B19C-2834-4CB1-B57C-B08433814995}">
  <dimension ref="A1:P95"/>
  <sheetViews>
    <sheetView showGridLines="0" topLeftCell="A10" workbookViewId="0">
      <selection activeCell="M1" sqref="M1:N1"/>
    </sheetView>
  </sheetViews>
  <sheetFormatPr baseColWidth="10" defaultRowHeight="14.25"/>
  <cols>
    <col min="1" max="2" width="6.75" customWidth="1"/>
    <col min="3" max="3" width="8.375" customWidth="1"/>
    <col min="4" max="4" width="33.75" customWidth="1"/>
    <col min="5" max="5" width="5.75" customWidth="1"/>
    <col min="6" max="7" width="6.75" customWidth="1"/>
    <col min="8" max="8" width="8.375" customWidth="1"/>
    <col min="9" max="9" width="36.5" customWidth="1"/>
    <col min="10" max="10" width="5.75" customWidth="1"/>
    <col min="11" max="12" width="7.75" customWidth="1"/>
    <col min="13" max="13" width="8.375" customWidth="1"/>
    <col min="14" max="14" width="42.375" customWidth="1"/>
  </cols>
  <sheetData>
    <row r="1" spans="1:14" ht="15.75" thickBot="1">
      <c r="A1" s="24" t="s">
        <v>151</v>
      </c>
      <c r="B1" s="25"/>
      <c r="C1" s="166">
        <v>3</v>
      </c>
      <c r="D1" s="167"/>
      <c r="E1" s="75" t="s">
        <v>503</v>
      </c>
      <c r="L1" s="76" t="s">
        <v>547</v>
      </c>
      <c r="M1" s="182" t="s">
        <v>502</v>
      </c>
      <c r="N1" s="183"/>
    </row>
    <row r="2" spans="1:14" ht="15.75" thickBot="1">
      <c r="A2" s="26" t="s">
        <v>152</v>
      </c>
      <c r="B2" s="27"/>
      <c r="C2" s="219"/>
      <c r="D2" s="220"/>
      <c r="E2" s="75" t="s">
        <v>546</v>
      </c>
      <c r="L2" s="76" t="s">
        <v>1608</v>
      </c>
      <c r="M2" s="184" t="str">
        <f>IF(M1="","-- bitte noch eine Auswahl treffen --","")</f>
        <v/>
      </c>
      <c r="N2" s="184"/>
    </row>
    <row r="3" spans="1:14">
      <c r="C3" s="164" t="str">
        <f>"-- Aktuell max. Anzahl HVW-Absteiger aus der RL: "&amp;Ligen_F!L20&amp;" --"</f>
        <v>-- Aktuell max. Anzahl HVW-Absteiger aus der RL: 3 --</v>
      </c>
      <c r="D3" s="165"/>
    </row>
    <row r="4" spans="1:14">
      <c r="C4" s="221" t="s">
        <v>1750</v>
      </c>
      <c r="D4" s="222"/>
      <c r="M4" t="s">
        <v>1709</v>
      </c>
      <c r="N4" t="s">
        <v>1710</v>
      </c>
    </row>
    <row r="5" spans="1:14" ht="15">
      <c r="A5" s="60" t="s">
        <v>1610</v>
      </c>
      <c r="C5" s="119"/>
    </row>
    <row r="6" spans="1:14" ht="15.75" thickBot="1">
      <c r="A6" s="60"/>
      <c r="C6" s="119"/>
    </row>
    <row r="7" spans="1:14" ht="14.45" customHeight="1">
      <c r="A7" s="209" t="s">
        <v>1611</v>
      </c>
      <c r="B7" s="209" t="s">
        <v>1612</v>
      </c>
      <c r="C7" s="120" t="s">
        <v>1613</v>
      </c>
      <c r="D7" s="122" t="str">
        <f>IF($M$1="","-- bitte Auswahl oben treffen --",IF($M$1="Platzierung",VLOOKUP(C7,Konstellationen_F!$A:$I,Ligen_Auf_Ab_Frauen!$C$1+2,FALSE),IF(ISNA(VLOOKUP(VLOOKUP(C7,Konstellationen_F!$A:$I,Ligen_Auf_Ab_Frauen!$C$1+2,FALSE),Ligen_F!$A:$C,3,FALSE)),"nicht zu ermitteln (siehe oben)",VLOOKUP(VLOOKUP(C7,Konstellationen_F!$A:$I,Ligen_Auf_Ab_Frauen!$C$1+2,FALSE),Ligen_F!$A:$C,3,FALSE))))</f>
        <v>HSG Fridingen/Mühlheim</v>
      </c>
      <c r="F7" s="191" t="s">
        <v>256</v>
      </c>
      <c r="G7" s="185" t="s">
        <v>1708</v>
      </c>
      <c r="H7" s="7" t="s">
        <v>70</v>
      </c>
      <c r="I7" s="8" t="s">
        <v>102</v>
      </c>
      <c r="K7" s="191" t="s">
        <v>260</v>
      </c>
      <c r="L7" s="188" t="s">
        <v>1707</v>
      </c>
      <c r="M7" s="16" t="s">
        <v>106</v>
      </c>
      <c r="N7" s="8" t="s">
        <v>102</v>
      </c>
    </row>
    <row r="8" spans="1:14" ht="15" thickBot="1">
      <c r="A8" s="210"/>
      <c r="B8" s="210"/>
      <c r="C8" s="121" t="s">
        <v>1614</v>
      </c>
      <c r="D8" s="123" t="str">
        <f>IF($M$1="","-- bitte Auswahl oben treffen --",IF($M$1="Platzierung",VLOOKUP(C8,Konstellationen_F!$A:$I,Ligen_Auf_Ab_Frauen!$C$1+2,FALSE),IF(ISNA(VLOOKUP(VLOOKUP(C8,Konstellationen_F!$A:$I,Ligen_Auf_Ab_Frauen!$C$1+2,FALSE),Ligen_F!$A:$C,3,FALSE)),"nicht zu ermitteln (siehe oben)",VLOOKUP(VLOOKUP(C8,Konstellationen_F!$A:$I,Ligen_Auf_Ab_Frauen!$C$1+2,FALSE),Ligen_F!$A:$C,3,FALSE))))</f>
        <v>SF Schwaikheim</v>
      </c>
      <c r="F8" s="189"/>
      <c r="G8" s="193"/>
      <c r="H8" s="9" t="s">
        <v>71</v>
      </c>
      <c r="I8" s="10" t="s">
        <v>103</v>
      </c>
      <c r="K8" s="189"/>
      <c r="L8" s="189"/>
      <c r="M8" s="17" t="s">
        <v>107</v>
      </c>
      <c r="N8" s="10" t="s">
        <v>103</v>
      </c>
    </row>
    <row r="9" spans="1:14" ht="15" thickBot="1">
      <c r="F9" s="189"/>
      <c r="G9" s="193"/>
      <c r="H9" s="9" t="s">
        <v>72</v>
      </c>
      <c r="I9" s="10" t="s">
        <v>104</v>
      </c>
      <c r="K9" s="189"/>
      <c r="L9" s="189"/>
      <c r="M9" s="17" t="s">
        <v>108</v>
      </c>
      <c r="N9" s="10" t="s">
        <v>104</v>
      </c>
    </row>
    <row r="10" spans="1:14" ht="15" thickBot="1">
      <c r="A10" s="191" t="str">
        <f>IF(AND(LEFT(D11,11)&lt;&gt;"Pufferplatz",LEFT(D10,11)&lt;&gt;"Pufferplatz"),"Oberliga BW (26 Teams)",IF(LEFT(D11,11)&lt;&gt;"Pufferplatz","Oberliga BW (25 Teams)","Oberliga BW (24 Teams)"))</f>
        <v>Oberliga BW (24 Teams)</v>
      </c>
      <c r="B10" s="225" t="s">
        <v>1751</v>
      </c>
      <c r="C10" s="136" t="str">
        <f>IF(Ligen_F!A13="Absteiger",Ligen_F!L13,"--")</f>
        <v>--</v>
      </c>
      <c r="D10" s="137" t="str">
        <f>IF(C10&lt;&gt;"--",Ligen_F!C13,"Pufferplatz für RL-Absteiger (Platz 7)")</f>
        <v>Pufferplatz für RL-Absteiger (Platz 7)</v>
      </c>
      <c r="F10" s="189"/>
      <c r="G10" s="194"/>
      <c r="H10" s="11" t="s">
        <v>73</v>
      </c>
      <c r="I10" s="12" t="s">
        <v>105</v>
      </c>
      <c r="K10" s="189"/>
      <c r="L10" s="189"/>
      <c r="M10" s="17" t="s">
        <v>109</v>
      </c>
      <c r="N10" s="10" t="s">
        <v>105</v>
      </c>
    </row>
    <row r="11" spans="1:14" ht="14.45" customHeight="1" thickBot="1">
      <c r="A11" s="189"/>
      <c r="B11" s="226"/>
      <c r="C11" s="162" t="str">
        <f>IF(Ligen_F!A14="Absteiger",Ligen_F!L14,"--")</f>
        <v>--</v>
      </c>
      <c r="D11" s="163" t="str">
        <f>IF(C11&lt;&gt;"--",Ligen_F!C14,"Pufferplatz für RL-Absteiger (Platz 6)")</f>
        <v>Pufferplatz für RL-Absteiger (Platz 6)</v>
      </c>
      <c r="F11" s="189"/>
      <c r="G11" s="192" t="s">
        <v>255</v>
      </c>
      <c r="H11" s="2" t="str">
        <f>"W-"&amp;RIGHT(C36,LEN(C36)-2)+1</f>
        <v>W-17</v>
      </c>
      <c r="I11" s="3" t="str">
        <f>IF($M$1="","-- bitte Auswahl oben treffen --",IF($M$1="Platzierung",VLOOKUP(H11,Konstellationen_F!$A:$I,Ligen_Auf_Ab_Frauen!$C$1+2,FALSE),IF(ISNA(VLOOKUP(VLOOKUP(H11,Konstellationen_F!$A:$I,Ligen_Auf_Ab_Frauen!$C$1+2,FALSE),Ligen_F!$A:$C,3,FALSE)),"nicht zu ermitteln (siehe oben)",VLOOKUP(VLOOKUP(H11,Konstellationen_F!$A:$I,Ligen_Auf_Ab_Frauen!$C$1+2,FALSE),Ligen_F!$A:$C,3,FALSE))))</f>
        <v>TV Gerhausen 1900</v>
      </c>
      <c r="K11" s="189"/>
      <c r="L11" s="189"/>
      <c r="M11" s="17" t="s">
        <v>110</v>
      </c>
      <c r="N11" s="10" t="s">
        <v>184</v>
      </c>
    </row>
    <row r="12" spans="1:14">
      <c r="A12" s="189"/>
      <c r="B12" s="205" t="s">
        <v>1752</v>
      </c>
      <c r="C12" s="1" t="str">
        <f>IF(C1&lt;=5,"W-1","W-"&amp;RIGHT(C11,LEN(C11)-2)+1)</f>
        <v>W-1</v>
      </c>
      <c r="D12" s="4" t="str">
        <f>IF($M$1="","-- bitte Auswahl oben treffen --",IF($M$1="Platzierung",VLOOKUP(C12,Konstellationen_F!$A:$I,Ligen_Auf_Ab_Frauen!$C$1+2,FALSE),IF(ISNA(VLOOKUP(VLOOKUP(C12,Konstellationen_F!$A:$I,Ligen_Auf_Ab_Frauen!$C$1+2,FALSE),Ligen_F!$A:$C,3,FALSE)),"Anzahl RL-Absteiger zu hoch (siehe oben)",VLOOKUP(VLOOKUP(C12,Konstellationen_F!$A:$I,Ligen_Auf_Ab_Frauen!$C$1+2,FALSE),Ligen_F!$A:$C,3,FALSE))))</f>
        <v>SV Hohenacker-Neustadt</v>
      </c>
      <c r="F12" s="189"/>
      <c r="G12" s="193"/>
      <c r="H12" s="1" t="str">
        <f t="shared" ref="H12:H32" si="0">"W-"&amp;RIGHT(H11,LEN(H11)-2)+1</f>
        <v>W-18</v>
      </c>
      <c r="I12" s="4" t="str">
        <f>IF($M$1="","-- bitte Auswahl oben treffen --",IF($M$1="Platzierung",VLOOKUP(H12,Konstellationen_F!$A:$I,Ligen_Auf_Ab_Frauen!$C$1+2,FALSE),IF(ISNA(VLOOKUP(VLOOKUP(H12,Konstellationen_F!$A:$I,Ligen_Auf_Ab_Frauen!$C$1+2,FALSE),Ligen_F!$A:$C,3,FALSE)),"nicht zu ermitteln (siehe oben)",VLOOKUP(VLOOKUP(H12,Konstellationen_F!$A:$I,Ligen_Auf_Ab_Frauen!$C$1+2,FALSE),Ligen_F!$A:$C,3,FALSE))))</f>
        <v>TG Biberach</v>
      </c>
      <c r="K12" s="189"/>
      <c r="L12" s="189"/>
      <c r="M12" s="17" t="s">
        <v>111</v>
      </c>
      <c r="N12" s="10" t="s">
        <v>185</v>
      </c>
    </row>
    <row r="13" spans="1:14">
      <c r="A13" s="189"/>
      <c r="B13" s="193"/>
      <c r="C13" s="1" t="str">
        <f>"W-"&amp;RIGHT(C12,LEN(C12)-2)+1</f>
        <v>W-2</v>
      </c>
      <c r="D13" s="4" t="str">
        <f>IF($M$1="","-- bitte Auswahl oben treffen --",IF($M$1="Platzierung",VLOOKUP(C13,Konstellationen_F!$A:$I,Ligen_Auf_Ab_Frauen!$C$1+2,FALSE),IF(ISNA(VLOOKUP(VLOOKUP(C13,Konstellationen_F!$A:$I,Ligen_Auf_Ab_Frauen!$C$1+2,FALSE),Ligen_F!$A:$C,3,FALSE)),"Anzahl RL-Absteiger zu hoch (siehe oben)",VLOOKUP(VLOOKUP(C13,Konstellationen_F!$A:$I,Ligen_Auf_Ab_Frauen!$C$1+2,FALSE),Ligen_F!$A:$C,3,FALSE))))</f>
        <v>TV 1895 Flein</v>
      </c>
      <c r="F13" s="189"/>
      <c r="G13" s="193"/>
      <c r="H13" s="1" t="str">
        <f t="shared" si="0"/>
        <v>W-19</v>
      </c>
      <c r="I13" s="4" t="str">
        <f>IF($M$1="","-- bitte Auswahl oben treffen --",IF($M$1="Platzierung",VLOOKUP(H13,Konstellationen_F!$A:$I,Ligen_Auf_Ab_Frauen!$C$1+2,FALSE),IF(ISNA(VLOOKUP(VLOOKUP(H13,Konstellationen_F!$A:$I,Ligen_Auf_Ab_Frauen!$C$1+2,FALSE),Ligen_F!$A:$C,3,FALSE)),"nicht zu ermitteln (siehe oben)",VLOOKUP(VLOOKUP(H13,Konstellationen_F!$A:$I,Ligen_Auf_Ab_Frauen!$C$1+2,FALSE),Ligen_F!$A:$C,3,FALSE))))</f>
        <v>MTG Wangen</v>
      </c>
      <c r="K13" s="189"/>
      <c r="L13" s="189"/>
      <c r="M13" s="17" t="s">
        <v>112</v>
      </c>
      <c r="N13" s="10" t="s">
        <v>186</v>
      </c>
    </row>
    <row r="14" spans="1:14" ht="15" thickBot="1">
      <c r="A14" s="189"/>
      <c r="B14" s="193"/>
      <c r="C14" s="1" t="str">
        <f t="shared" ref="C14:C23" si="1">"W-"&amp;RIGHT(C13,LEN(C13)-2)+1</f>
        <v>W-3</v>
      </c>
      <c r="D14" s="4" t="str">
        <f>IF($M$1="","-- bitte Auswahl oben treffen --",IF($M$1="Platzierung",VLOOKUP(C14,Konstellationen_F!$A:$I,Ligen_Auf_Ab_Frauen!$C$1+2,FALSE),IF(ISNA(VLOOKUP(VLOOKUP(C14,Konstellationen_F!$A:$I,Ligen_Auf_Ab_Frauen!$C$1+2,FALSE),Ligen_F!$A:$C,3,FALSE)),"Anzahl RL-Absteiger zu hoch (siehe oben)",VLOOKUP(VLOOKUP(C14,Konstellationen_F!$A:$I,Ligen_Auf_Ab_Frauen!$C$1+2,FALSE),Ligen_F!$A:$C,3,FALSE))))</f>
        <v>TSV Heiningen 1892</v>
      </c>
      <c r="F14" s="189"/>
      <c r="G14" s="193"/>
      <c r="H14" s="1" t="str">
        <f t="shared" si="0"/>
        <v>W-20</v>
      </c>
      <c r="I14" s="4" t="str">
        <f>IF($M$1="","-- bitte Auswahl oben treffen --",IF($M$1="Platzierung",VLOOKUP(H14,Konstellationen_F!$A:$I,Ligen_Auf_Ab_Frauen!$C$1+2,FALSE),IF(ISNA(VLOOKUP(VLOOKUP(H14,Konstellationen_F!$A:$I,Ligen_Auf_Ab_Frauen!$C$1+2,FALSE),Ligen_F!$A:$C,3,FALSE)),"nicht zu ermitteln (siehe oben)",VLOOKUP(VLOOKUP(H14,Konstellationen_F!$A:$I,Ligen_Auf_Ab_Frauen!$C$1+2,FALSE),Ligen_F!$A:$C,3,FALSE))))</f>
        <v>HC Oppenweiler/Backnang</v>
      </c>
      <c r="K14" s="189"/>
      <c r="L14" s="190"/>
      <c r="M14" s="18" t="s">
        <v>113</v>
      </c>
      <c r="N14" s="12" t="s">
        <v>187</v>
      </c>
    </row>
    <row r="15" spans="1:14">
      <c r="A15" s="189"/>
      <c r="B15" s="193"/>
      <c r="C15" s="1" t="str">
        <f t="shared" si="1"/>
        <v>W-4</v>
      </c>
      <c r="D15" s="4" t="str">
        <f>IF($M$1="","-- bitte Auswahl oben treffen --",IF($M$1="Platzierung",VLOOKUP(C15,Konstellationen_F!$A:$I,Ligen_Auf_Ab_Frauen!$C$1+2,FALSE),IF(ISNA(VLOOKUP(VLOOKUP(C15,Konstellationen_F!$A:$I,Ligen_Auf_Ab_Frauen!$C$1+2,FALSE),Ligen_F!$A:$C,3,FALSE)),"Anzahl RL-Absteiger zu hoch (siehe oben)",VLOOKUP(VLOOKUP(C15,Konstellationen_F!$A:$I,Ligen_Auf_Ab_Frauen!$C$1+2,FALSE),Ligen_F!$A:$C,3,FALSE))))</f>
        <v>TSV Köngen</v>
      </c>
      <c r="F15" s="189"/>
      <c r="G15" s="193"/>
      <c r="H15" s="1" t="str">
        <f t="shared" si="0"/>
        <v>W-21</v>
      </c>
      <c r="I15" s="4" t="str">
        <f>IF($M$1="","-- bitte Auswahl oben treffen --",IF($M$1="Platzierung",VLOOKUP(H15,Konstellationen_F!$A:$I,Ligen_Auf_Ab_Frauen!$C$1+2,FALSE),IF(ISNA(VLOOKUP(VLOOKUP(H15,Konstellationen_F!$A:$I,Ligen_Auf_Ab_Frauen!$C$1+2,FALSE),Ligen_F!$A:$C,3,FALSE)),"nicht zu ermitteln (siehe oben)",VLOOKUP(VLOOKUP(H15,Konstellationen_F!$A:$I,Ligen_Auf_Ab_Frauen!$C$1+2,FALSE),Ligen_F!$A:$C,3,FALSE))))</f>
        <v>HSG Stuttgarter Kickers/TuS Metzingen 3</v>
      </c>
      <c r="K15" s="189"/>
      <c r="L15" s="192" t="s">
        <v>257</v>
      </c>
      <c r="M15" s="2" t="str">
        <f>"W-"&amp;RIGHT(H53,LEN(H53)-2)+1</f>
        <v>W-47</v>
      </c>
      <c r="N15" s="3" t="str">
        <f>IF($M$1="","-- bitte Auswahl oben treffen --",IF($M$1="Platzierung",VLOOKUP(M15,Konstellationen_F!$A:$I,Ligen_Auf_Ab_Frauen!$C$1+2,FALSE),IF(ISNA(VLOOKUP(VLOOKUP(M15,Konstellationen_F!$A:$I,Ligen_Auf_Ab_Frauen!$C$1+2,FALSE),Ligen_F!$A:$C,3,FALSE)),"nicht zu ermitteln (siehe oben)",VLOOKUP(VLOOKUP(M15,Konstellationen_F!$A:$I,Ligen_Auf_Ab_Frauen!$C$1+2,FALSE),Ligen_F!$A:$C,3,FALSE))))</f>
        <v>HSG Winzingen-Wißgoldingen-Donzdorf</v>
      </c>
    </row>
    <row r="16" spans="1:14">
      <c r="A16" s="189"/>
      <c r="B16" s="193"/>
      <c r="C16" s="1" t="str">
        <f t="shared" si="1"/>
        <v>W-5</v>
      </c>
      <c r="D16" s="4" t="str">
        <f>IF($M$1="","-- bitte Auswahl oben treffen --",IF($M$1="Platzierung",VLOOKUP(C16,Konstellationen_F!$A:$I,Ligen_Auf_Ab_Frauen!$C$1+2,FALSE),IF(ISNA(VLOOKUP(VLOOKUP(C16,Konstellationen_F!$A:$I,Ligen_Auf_Ab_Frauen!$C$1+2,FALSE),Ligen_F!$A:$C,3,FALSE)),"Anzahl RL-Absteiger zu hoch (siehe oben)",VLOOKUP(VLOOKUP(C16,Konstellationen_F!$A:$I,Ligen_Auf_Ab_Frauen!$C$1+2,FALSE),Ligen_F!$A:$C,3,FALSE))))</f>
        <v>SV Salamander Kornwestheim 1894</v>
      </c>
      <c r="F16" s="189"/>
      <c r="G16" s="193"/>
      <c r="H16" s="1" t="str">
        <f t="shared" si="0"/>
        <v>W-22</v>
      </c>
      <c r="I16" s="4" t="str">
        <f>IF($M$1="","-- bitte Auswahl oben treffen --",IF($M$1="Platzierung",VLOOKUP(H16,Konstellationen_F!$A:$I,Ligen_Auf_Ab_Frauen!$C$1+2,FALSE),IF(ISNA(VLOOKUP(VLOOKUP(H16,Konstellationen_F!$A:$I,Ligen_Auf_Ab_Frauen!$C$1+2,FALSE),Ligen_F!$A:$C,3,FALSE)),"nicht zu ermitteln (siehe oben)",VLOOKUP(VLOOKUP(H16,Konstellationen_F!$A:$I,Ligen_Auf_Ab_Frauen!$C$1+2,FALSE),Ligen_F!$A:$C,3,FALSE))))</f>
        <v>Spvgg Mössingen</v>
      </c>
      <c r="K16" s="189"/>
      <c r="L16" s="193"/>
      <c r="M16" s="1" t="str">
        <f t="shared" ref="M16:M48" si="2">"W-"&amp;RIGHT(M15,LEN(M15)-2)+1</f>
        <v>W-48</v>
      </c>
      <c r="N16" s="4" t="str">
        <f>IF($M$1="","-- bitte Auswahl oben treffen --",IF($M$1="Platzierung",VLOOKUP(M16,Konstellationen_F!$A:$I,Ligen_Auf_Ab_Frauen!$C$1+2,FALSE),IF(ISNA(VLOOKUP(VLOOKUP(M16,Konstellationen_F!$A:$I,Ligen_Auf_Ab_Frauen!$C$1+2,FALSE),Ligen_F!$A:$C,3,FALSE)),"nicht zu ermitteln (siehe oben)",VLOOKUP(VLOOKUP(M16,Konstellationen_F!$A:$I,Ligen_Auf_Ab_Frauen!$C$1+2,FALSE),Ligen_F!$A:$C,3,FALSE))))</f>
        <v>SG Hirsau/Calw/Bad Liebenzell</v>
      </c>
    </row>
    <row r="17" spans="1:14">
      <c r="A17" s="189"/>
      <c r="B17" s="193"/>
      <c r="C17" s="1" t="str">
        <f t="shared" si="1"/>
        <v>W-6</v>
      </c>
      <c r="D17" s="4" t="str">
        <f>IF($M$1="","-- bitte Auswahl oben treffen --",IF($M$1="Platzierung",VLOOKUP(C17,Konstellationen_F!$A:$I,Ligen_Auf_Ab_Frauen!$C$1+2,FALSE),IF(ISNA(VLOOKUP(VLOOKUP(C17,Konstellationen_F!$A:$I,Ligen_Auf_Ab_Frauen!$C$1+2,FALSE),Ligen_F!$A:$C,3,FALSE)),"nicht zu ermitteln (siehe oben)",VLOOKUP(VLOOKUP(C17,Konstellationen_F!$A:$I,Ligen_Auf_Ab_Frauen!$C$1+2,FALSE),Ligen_F!$A:$C,3,FALSE))))</f>
        <v>HSG Böblingen/Sindelfingen</v>
      </c>
      <c r="F17" s="189"/>
      <c r="G17" s="193"/>
      <c r="H17" s="1" t="str">
        <f t="shared" si="0"/>
        <v>W-23</v>
      </c>
      <c r="I17" s="4" t="str">
        <f>IF($M$1="","-- bitte Auswahl oben treffen --",IF($M$1="Platzierung",VLOOKUP(H17,Konstellationen_F!$A:$I,Ligen_Auf_Ab_Frauen!$C$1+2,FALSE),IF(ISNA(VLOOKUP(VLOOKUP(H17,Konstellationen_F!$A:$I,Ligen_Auf_Ab_Frauen!$C$1+2,FALSE),Ligen_F!$A:$C,3,FALSE)),"nicht zu ermitteln (siehe oben)",VLOOKUP(VLOOKUP(H17,Konstellationen_F!$A:$I,Ligen_Auf_Ab_Frauen!$C$1+2,FALSE),Ligen_F!$A:$C,3,FALSE))))</f>
        <v>HSG Heilbronn</v>
      </c>
      <c r="K17" s="189"/>
      <c r="L17" s="193"/>
      <c r="M17" s="1" t="str">
        <f t="shared" si="2"/>
        <v>W-49</v>
      </c>
      <c r="N17" s="4" t="str">
        <f>IF($M$1="","-- bitte Auswahl oben treffen --",IF($M$1="Platzierung",VLOOKUP(M17,Konstellationen_F!$A:$I,Ligen_Auf_Ab_Frauen!$C$1+2,FALSE),IF(ISNA(VLOOKUP(VLOOKUP(M17,Konstellationen_F!$A:$I,Ligen_Auf_Ab_Frauen!$C$1+2,FALSE),Ligen_F!$A:$C,3,FALSE)),"nicht zu ermitteln (siehe oben)",VLOOKUP(VLOOKUP(M17,Konstellationen_F!$A:$I,Ligen_Auf_Ab_Frauen!$C$1+2,FALSE),Ligen_F!$A:$C,3,FALSE))))</f>
        <v>SV Salamander Kornwestheim 1894 2</v>
      </c>
    </row>
    <row r="18" spans="1:14">
      <c r="A18" s="189"/>
      <c r="B18" s="193"/>
      <c r="C18" s="1" t="str">
        <f t="shared" si="1"/>
        <v>W-7</v>
      </c>
      <c r="D18" s="4" t="str">
        <f>IF($M$1="","-- bitte Auswahl oben treffen --",IF($M$1="Platzierung",VLOOKUP(C18,Konstellationen_F!$A:$I,Ligen_Auf_Ab_Frauen!$C$1+2,FALSE),IF(ISNA(VLOOKUP(VLOOKUP(C18,Konstellationen_F!$A:$I,Ligen_Auf_Ab_Frauen!$C$1+2,FALSE),Ligen_F!$A:$C,3,FALSE)),"nicht zu ermitteln (siehe oben)",VLOOKUP(VLOOKUP(C18,Konstellationen_F!$A:$I,Ligen_Auf_Ab_Frauen!$C$1+2,FALSE),Ligen_F!$A:$C,3,FALSE))))</f>
        <v>SG BBM Bietigheim</v>
      </c>
      <c r="F18" s="189"/>
      <c r="G18" s="193"/>
      <c r="H18" s="1" t="str">
        <f t="shared" si="0"/>
        <v>W-24</v>
      </c>
      <c r="I18" s="4" t="str">
        <f>IF($M$1="","-- bitte Auswahl oben treffen --",IF($M$1="Platzierung",VLOOKUP(H18,Konstellationen_F!$A:$I,Ligen_Auf_Ab_Frauen!$C$1+2,FALSE),IF(ISNA(VLOOKUP(VLOOKUP(H18,Konstellationen_F!$A:$I,Ligen_Auf_Ab_Frauen!$C$1+2,FALSE),Ligen_F!$A:$C,3,FALSE)),"nicht zu ermitteln (siehe oben)",VLOOKUP(VLOOKUP(H18,Konstellationen_F!$A:$I,Ligen_Auf_Ab_Frauen!$C$1+2,FALSE),Ligen_F!$A:$C,3,FALSE))))</f>
        <v>SG Hofen/Hüttlingen</v>
      </c>
      <c r="K18" s="189"/>
      <c r="L18" s="193"/>
      <c r="M18" s="1" t="str">
        <f t="shared" si="2"/>
        <v>W-50</v>
      </c>
      <c r="N18" s="4" t="str">
        <f>IF($M$1="","-- bitte Auswahl oben treffen --",IF($M$1="Platzierung",VLOOKUP(M18,Konstellationen_F!$A:$I,Ligen_Auf_Ab_Frauen!$C$1+2,FALSE),IF(ISNA(VLOOKUP(VLOOKUP(M18,Konstellationen_F!$A:$I,Ligen_Auf_Ab_Frauen!$C$1+2,FALSE),Ligen_F!$A:$C,3,FALSE)),"nicht zu ermitteln (siehe oben)",VLOOKUP(VLOOKUP(M18,Konstellationen_F!$A:$I,Ligen_Auf_Ab_Frauen!$C$1+2,FALSE),Ligen_F!$A:$C,3,FALSE))))</f>
        <v>FSG Giengen-Brenz</v>
      </c>
    </row>
    <row r="19" spans="1:14">
      <c r="A19" s="189"/>
      <c r="B19" s="193"/>
      <c r="C19" s="1" t="str">
        <f t="shared" si="1"/>
        <v>W-8</v>
      </c>
      <c r="D19" s="4" t="str">
        <f>IF($M$1="","-- bitte Auswahl oben treffen --",IF($M$1="Platzierung",VLOOKUP(C19,Konstellationen_F!$A:$I,Ligen_Auf_Ab_Frauen!$C$1+2,FALSE),IF(ISNA(VLOOKUP(VLOOKUP(C19,Konstellationen_F!$A:$I,Ligen_Auf_Ab_Frauen!$C$1+2,FALSE),Ligen_F!$A:$C,3,FALSE)),"nicht zu ermitteln (siehe oben)",VLOOKUP(VLOOKUP(C19,Konstellationen_F!$A:$I,Ligen_Auf_Ab_Frauen!$C$1+2,FALSE),Ligen_F!$A:$C,3,FALSE))))</f>
        <v>TSV Denkendorf</v>
      </c>
      <c r="F19" s="189"/>
      <c r="G19" s="193"/>
      <c r="H19" s="1" t="str">
        <f t="shared" si="0"/>
        <v>W-25</v>
      </c>
      <c r="I19" s="4" t="str">
        <f>IF($M$1="","-- bitte Auswahl oben treffen --",IF($M$1="Platzierung",VLOOKUP(H19,Konstellationen_F!$A:$I,Ligen_Auf_Ab_Frauen!$C$1+2,FALSE),IF(ISNA(VLOOKUP(VLOOKUP(H19,Konstellationen_F!$A:$I,Ligen_Auf_Ab_Frauen!$C$1+2,FALSE),Ligen_F!$A:$C,3,FALSE)),"nicht zu ermitteln (siehe oben)",VLOOKUP(VLOOKUP(H19,Konstellationen_F!$A:$I,Ligen_Auf_Ab_Frauen!$C$1+2,FALSE),Ligen_F!$A:$C,3,FALSE))))</f>
        <v>TSV Neckartenzlingen</v>
      </c>
      <c r="K19" s="189"/>
      <c r="L19" s="193"/>
      <c r="M19" s="1" t="str">
        <f t="shared" si="2"/>
        <v>W-51</v>
      </c>
      <c r="N19" s="4" t="str">
        <f>IF($M$1="","-- bitte Auswahl oben treffen --",IF($M$1="Platzierung",VLOOKUP(M19,Konstellationen_F!$A:$I,Ligen_Auf_Ab_Frauen!$C$1+2,FALSE),IF(ISNA(VLOOKUP(VLOOKUP(M19,Konstellationen_F!$A:$I,Ligen_Auf_Ab_Frauen!$C$1+2,FALSE),Ligen_F!$A:$C,3,FALSE)),"nicht zu ermitteln (siehe oben)",VLOOKUP(VLOOKUP(M19,Konstellationen_F!$A:$I,Ligen_Auf_Ab_Frauen!$C$1+2,FALSE),Ligen_F!$A:$C,3,FALSE))))</f>
        <v>SF Schwaikheim 2</v>
      </c>
    </row>
    <row r="20" spans="1:14">
      <c r="A20" s="189"/>
      <c r="B20" s="193"/>
      <c r="C20" s="1" t="str">
        <f t="shared" si="1"/>
        <v>W-9</v>
      </c>
      <c r="D20" s="4" t="str">
        <f>IF($M$1="","-- bitte Auswahl oben treffen --",IF($M$1="Platzierung",VLOOKUP(C20,Konstellationen_F!$A:$I,Ligen_Auf_Ab_Frauen!$C$1+2,FALSE),IF(ISNA(VLOOKUP(VLOOKUP(C20,Konstellationen_F!$A:$I,Ligen_Auf_Ab_Frauen!$C$1+2,FALSE),Ligen_F!$A:$C,3,FALSE)),"nicht zu ermitteln (siehe oben)",VLOOKUP(VLOOKUP(C20,Konstellationen_F!$A:$I,Ligen_Auf_Ab_Frauen!$C$1+2,FALSE),Ligen_F!$A:$C,3,FALSE))))</f>
        <v>VfL Waiblingen Handball 2</v>
      </c>
      <c r="F20" s="189"/>
      <c r="G20" s="193"/>
      <c r="H20" s="1" t="str">
        <f t="shared" si="0"/>
        <v>W-26</v>
      </c>
      <c r="I20" s="4" t="str">
        <f>IF($M$1="","-- bitte Auswahl oben treffen --",IF($M$1="Platzierung",VLOOKUP(H20,Konstellationen_F!$A:$I,Ligen_Auf_Ab_Frauen!$C$1+2,FALSE),IF(ISNA(VLOOKUP(VLOOKUP(H20,Konstellationen_F!$A:$I,Ligen_Auf_Ab_Frauen!$C$1+2,FALSE),Ligen_F!$A:$C,3,FALSE)),"nicht zu ermitteln (siehe oben)",VLOOKUP(VLOOKUP(H20,Konstellationen_F!$A:$I,Ligen_Auf_Ab_Frauen!$C$1+2,FALSE),Ligen_F!$A:$C,3,FALSE))))</f>
        <v>VfL Nagold</v>
      </c>
      <c r="K20" s="189"/>
      <c r="L20" s="193"/>
      <c r="M20" s="1" t="str">
        <f t="shared" si="2"/>
        <v>W-52</v>
      </c>
      <c r="N20" s="4" t="str">
        <f>IF($M$1="","-- bitte Auswahl oben treffen --",IF($M$1="Platzierung",VLOOKUP(M20,Konstellationen_F!$A:$I,Ligen_Auf_Ab_Frauen!$C$1+2,FALSE),IF(ISNA(VLOOKUP(VLOOKUP(M20,Konstellationen_F!$A:$I,Ligen_Auf_Ab_Frauen!$C$1+2,FALSE),Ligen_F!$A:$C,3,FALSE)),"nicht zu ermitteln (siehe oben)",VLOOKUP(VLOOKUP(M20,Konstellationen_F!$A:$I,Ligen_Auf_Ab_Frauen!$C$1+2,FALSE),Ligen_F!$A:$C,3,FALSE))))</f>
        <v>HSG Albstadt</v>
      </c>
    </row>
    <row r="21" spans="1:14">
      <c r="A21" s="189"/>
      <c r="B21" s="193"/>
      <c r="C21" s="1" t="str">
        <f t="shared" si="1"/>
        <v>W-10</v>
      </c>
      <c r="D21" s="4" t="str">
        <f>IF($M$1="","-- bitte Auswahl oben treffen --",IF($M$1="Platzierung",VLOOKUP(C21,Konstellationen_F!$A:$I,Ligen_Auf_Ab_Frauen!$C$1+2,FALSE),IF(ISNA(VLOOKUP(VLOOKUP(C21,Konstellationen_F!$A:$I,Ligen_Auf_Ab_Frauen!$C$1+2,FALSE),Ligen_F!$A:$C,3,FALSE)),"nicht zu ermitteln (siehe oben)",VLOOKUP(VLOOKUP(C21,Konstellationen_F!$A:$I,Ligen_Auf_Ab_Frauen!$C$1+2,FALSE),Ligen_F!$A:$C,3,FALSE))))</f>
        <v>SG Weinstadt</v>
      </c>
      <c r="F21" s="189"/>
      <c r="G21" s="193"/>
      <c r="H21" s="1" t="str">
        <f t="shared" si="0"/>
        <v>W-27</v>
      </c>
      <c r="I21" s="4" t="str">
        <f>IF($M$1="","-- bitte Auswahl oben treffen --",IF($M$1="Platzierung",VLOOKUP(H21,Konstellationen_F!$A:$I,Ligen_Auf_Ab_Frauen!$C$1+2,FALSE),IF(ISNA(VLOOKUP(VLOOKUP(H21,Konstellationen_F!$A:$I,Ligen_Auf_Ab_Frauen!$C$1+2,FALSE),Ligen_F!$A:$C,3,FALSE)),"nicht zu ermitteln (siehe oben)",VLOOKUP(VLOOKUP(H21,Konstellationen_F!$A:$I,Ligen_Auf_Ab_Frauen!$C$1+2,FALSE),Ligen_F!$A:$C,3,FALSE))))</f>
        <v>SG Ober-/Unterhausen</v>
      </c>
      <c r="K21" s="189"/>
      <c r="L21" s="193"/>
      <c r="M21" s="1" t="str">
        <f t="shared" si="2"/>
        <v>W-53</v>
      </c>
      <c r="N21" s="4" t="str">
        <f>IF($M$1="","-- bitte Auswahl oben treffen --",IF($M$1="Platzierung",VLOOKUP(M21,Konstellationen_F!$A:$I,Ligen_Auf_Ab_Frauen!$C$1+2,FALSE),IF(ISNA(VLOOKUP(VLOOKUP(M21,Konstellationen_F!$A:$I,Ligen_Auf_Ab_Frauen!$C$1+2,FALSE),Ligen_F!$A:$C,3,FALSE)),"nicht zu ermitteln (siehe oben)",VLOOKUP(VLOOKUP(M21,Konstellationen_F!$A:$I,Ligen_Auf_Ab_Frauen!$C$1+2,FALSE),Ligen_F!$A:$C,3,FALSE))))</f>
        <v>SG Lauterstein/Treffelhausen/Böhmenkirch</v>
      </c>
    </row>
    <row r="22" spans="1:14">
      <c r="A22" s="189"/>
      <c r="B22" s="193"/>
      <c r="C22" s="1" t="str">
        <f t="shared" si="1"/>
        <v>W-11</v>
      </c>
      <c r="D22" s="4" t="str">
        <f>IF($M$1="","-- bitte Auswahl oben treffen --",IF($M$1="Platzierung",VLOOKUP(C22,Konstellationen_F!$A:$I,Ligen_Auf_Ab_Frauen!$C$1+2,FALSE),IF(ISNA(VLOOKUP(VLOOKUP(C22,Konstellationen_F!$A:$I,Ligen_Auf_Ab_Frauen!$C$1+2,FALSE),Ligen_F!$A:$C,3,FALSE)),"nicht zu ermitteln (siehe oben)",VLOOKUP(VLOOKUP(C22,Konstellationen_F!$A:$I,Ligen_Auf_Ab_Frauen!$C$1+2,FALSE),Ligen_F!$A:$C,3,FALSE))))</f>
        <v>HSG Bargau/Bettringen</v>
      </c>
      <c r="F22" s="189"/>
      <c r="G22" s="193"/>
      <c r="H22" s="1" t="str">
        <f t="shared" si="0"/>
        <v>W-28</v>
      </c>
      <c r="I22" s="4" t="str">
        <f>IF($M$1="","-- bitte Auswahl oben treffen --",IF($M$1="Platzierung",VLOOKUP(H22,Konstellationen_F!$A:$I,Ligen_Auf_Ab_Frauen!$C$1+2,FALSE),IF(ISNA(VLOOKUP(VLOOKUP(H22,Konstellationen_F!$A:$I,Ligen_Auf_Ab_Frauen!$C$1+2,FALSE),Ligen_F!$A:$C,3,FALSE)),"nicht zu ermitteln (siehe oben)",VLOOKUP(VLOOKUP(H22,Konstellationen_F!$A:$I,Ligen_Auf_Ab_Frauen!$C$1+2,FALSE),Ligen_F!$A:$C,3,FALSE))))</f>
        <v>TSV Alfdorf/Lorch/Waldhausen</v>
      </c>
      <c r="K22" s="189"/>
      <c r="L22" s="193"/>
      <c r="M22" s="1" t="str">
        <f t="shared" si="2"/>
        <v>W-54</v>
      </c>
      <c r="N22" s="4" t="str">
        <f>IF($M$1="","-- bitte Auswahl oben treffen --",IF($M$1="Platzierung",VLOOKUP(M22,Konstellationen_F!$A:$I,Ligen_Auf_Ab_Frauen!$C$1+2,FALSE),IF(ISNA(VLOOKUP(VLOOKUP(M22,Konstellationen_F!$A:$I,Ligen_Auf_Ab_Frauen!$C$1+2,FALSE),Ligen_F!$A:$C,3,FALSE)),"nicht zu ermitteln (siehe oben)",VLOOKUP(VLOOKUP(M22,Konstellationen_F!$A:$I,Ligen_Auf_Ab_Frauen!$C$1+2,FALSE),Ligen_F!$A:$C,3,FALSE))))</f>
        <v>TSV Zizishausen</v>
      </c>
    </row>
    <row r="23" spans="1:14" ht="14.45" customHeight="1" thickBot="1">
      <c r="A23" s="189"/>
      <c r="B23" s="194"/>
      <c r="C23" s="1" t="str">
        <f t="shared" si="1"/>
        <v>W-12</v>
      </c>
      <c r="D23" s="6" t="str">
        <f>IF($M$1="","-- bitte Auswahl oben treffen --",IF($M$1="Platzierung",VLOOKUP(C23,Konstellationen_F!$A:$I,Ligen_Auf_Ab_Frauen!$C$1+2,FALSE),IF(ISNA(VLOOKUP(VLOOKUP(C23,Konstellationen_F!$A:$I,Ligen_Auf_Ab_Frauen!$C$1+2,FALSE),Ligen_F!$A:$C,3,FALSE)),"nicht zu ermitteln (siehe oben)",VLOOKUP(VLOOKUP(C23,Konstellationen_F!$A:$I,Ligen_Auf_Ab_Frauen!$C$1+2,FALSE),Ligen_F!$A:$C,3,FALSE))))</f>
        <v>SV Leonberg/Eltingen</v>
      </c>
      <c r="F23" s="189"/>
      <c r="G23" s="193"/>
      <c r="H23" s="1" t="str">
        <f t="shared" si="0"/>
        <v>W-29</v>
      </c>
      <c r="I23" s="4" t="str">
        <f>IF($M$1="","-- bitte Auswahl oben treffen --",IF($M$1="Platzierung",VLOOKUP(H23,Konstellationen_F!$A:$I,Ligen_Auf_Ab_Frauen!$C$1+2,FALSE),IF(ISNA(VLOOKUP(VLOOKUP(H23,Konstellationen_F!$A:$I,Ligen_Auf_Ab_Frauen!$C$1+2,FALSE),Ligen_F!$A:$C,3,FALSE)),"nicht zu ermitteln (siehe oben)",VLOOKUP(VLOOKUP(H23,Konstellationen_F!$A:$I,Ligen_Auf_Ab_Frauen!$C$1+2,FALSE),Ligen_F!$A:$C,3,FALSE))))</f>
        <v>SC Lehr</v>
      </c>
      <c r="K23" s="189"/>
      <c r="L23" s="193"/>
      <c r="M23" s="1" t="str">
        <f t="shared" si="2"/>
        <v>W-55</v>
      </c>
      <c r="N23" s="4" t="str">
        <f>IF($M$1="","-- bitte Auswahl oben treffen --",IF($M$1="Platzierung",VLOOKUP(M23,Konstellationen_F!$A:$I,Ligen_Auf_Ab_Frauen!$C$1+2,FALSE),IF(ISNA(VLOOKUP(VLOOKUP(M23,Konstellationen_F!$A:$I,Ligen_Auf_Ab_Frauen!$C$1+2,FALSE),Ligen_F!$A:$C,3,FALSE)),"nicht zu ermitteln (siehe oben)",VLOOKUP(VLOOKUP(M23,Konstellationen_F!$A:$I,Ligen_Auf_Ab_Frauen!$C$1+2,FALSE),Ligen_F!$A:$C,3,FALSE))))</f>
        <v>TSV Bönnigheim 2</v>
      </c>
    </row>
    <row r="24" spans="1:14">
      <c r="A24" s="189"/>
      <c r="B24" s="170" t="s">
        <v>251</v>
      </c>
      <c r="C24" s="171"/>
      <c r="D24" s="172"/>
      <c r="F24" s="189"/>
      <c r="G24" s="193"/>
      <c r="H24" s="1" t="str">
        <f t="shared" si="0"/>
        <v>W-30</v>
      </c>
      <c r="I24" s="4" t="str">
        <f>IF($M$1="","-- bitte Auswahl oben treffen --",IF($M$1="Platzierung",VLOOKUP(H24,Konstellationen_F!$A:$I,Ligen_Auf_Ab_Frauen!$C$1+2,FALSE),IF(ISNA(VLOOKUP(VLOOKUP(H24,Konstellationen_F!$A:$I,Ligen_Auf_Ab_Frauen!$C$1+2,FALSE),Ligen_F!$A:$C,3,FALSE)),"nicht zu ermitteln (siehe oben)",VLOOKUP(VLOOKUP(H24,Konstellationen_F!$A:$I,Ligen_Auf_Ab_Frauen!$C$1+2,FALSE),Ligen_F!$A:$C,3,FALSE))))</f>
        <v>TV Weilstetten</v>
      </c>
      <c r="K24" s="189"/>
      <c r="L24" s="193"/>
      <c r="M24" s="1" t="str">
        <f t="shared" si="2"/>
        <v>W-56</v>
      </c>
      <c r="N24" s="4" t="str">
        <f>IF($M$1="","-- bitte Auswahl oben treffen --",IF($M$1="Platzierung",VLOOKUP(M24,Konstellationen_F!$A:$I,Ligen_Auf_Ab_Frauen!$C$1+2,FALSE),IF(ISNA(VLOOKUP(VLOOKUP(M24,Konstellationen_F!$A:$I,Ligen_Auf_Ab_Frauen!$C$1+2,FALSE),Ligen_F!$A:$C,3,FALSE)),"nicht zu ermitteln (siehe oben)",VLOOKUP(VLOOKUP(M24,Konstellationen_F!$A:$I,Ligen_Auf_Ab_Frauen!$C$1+2,FALSE),Ligen_F!$A:$C,3,FALSE))))</f>
        <v>HSG Rottweil</v>
      </c>
    </row>
    <row r="25" spans="1:14" ht="15" thickBot="1">
      <c r="A25" s="189"/>
      <c r="B25" s="173"/>
      <c r="C25" s="174"/>
      <c r="D25" s="175"/>
      <c r="F25" s="189"/>
      <c r="G25" s="193"/>
      <c r="H25" s="1" t="str">
        <f t="shared" si="0"/>
        <v>W-31</v>
      </c>
      <c r="I25" s="4" t="str">
        <f>IF($M$1="","-- bitte Auswahl oben treffen --",IF($M$1="Platzierung",VLOOKUP(H25,Konstellationen_F!$A:$I,Ligen_Auf_Ab_Frauen!$C$1+2,FALSE),IF(ISNA(VLOOKUP(VLOOKUP(H25,Konstellationen_F!$A:$I,Ligen_Auf_Ab_Frauen!$C$1+2,FALSE),Ligen_F!$A:$C,3,FALSE)),"nicht zu ermitteln (siehe oben)",VLOOKUP(VLOOKUP(H25,Konstellationen_F!$A:$I,Ligen_Auf_Ab_Frauen!$C$1+2,FALSE),Ligen_F!$A:$C,3,FALSE))))</f>
        <v>SG Argental</v>
      </c>
      <c r="K25" s="189"/>
      <c r="L25" s="193"/>
      <c r="M25" s="1" t="str">
        <f t="shared" si="2"/>
        <v>W-57</v>
      </c>
      <c r="N25" s="4" t="str">
        <f>IF($M$1="","-- bitte Auswahl oben treffen --",IF($M$1="Platzierung",VLOOKUP(M25,Konstellationen_F!$A:$I,Ligen_Auf_Ab_Frauen!$C$1+2,FALSE),IF(ISNA(VLOOKUP(VLOOKUP(M25,Konstellationen_F!$A:$I,Ligen_Auf_Ab_Frauen!$C$1+2,FALSE),Ligen_F!$A:$C,3,FALSE)),"nicht zu ermitteln (siehe oben)",VLOOKUP(VLOOKUP(M25,Konstellationen_F!$A:$I,Ligen_Auf_Ab_Frauen!$C$1+2,FALSE),Ligen_F!$A:$C,3,FALSE))))</f>
        <v>SG Burlafingen/PSV Ulm</v>
      </c>
    </row>
    <row r="26" spans="1:14">
      <c r="A26" s="189"/>
      <c r="B26" s="176" t="s">
        <v>252</v>
      </c>
      <c r="C26" s="177"/>
      <c r="D26" s="178"/>
      <c r="F26" s="189"/>
      <c r="G26" s="193"/>
      <c r="H26" s="1" t="str">
        <f t="shared" si="0"/>
        <v>W-32</v>
      </c>
      <c r="I26" s="4" t="str">
        <f>IF($M$1="","-- bitte Auswahl oben treffen --",IF($M$1="Platzierung",VLOOKUP(H26,Konstellationen_F!$A:$I,Ligen_Auf_Ab_Frauen!$C$1+2,FALSE),IF(ISNA(VLOOKUP(VLOOKUP(H26,Konstellationen_F!$A:$I,Ligen_Auf_Ab_Frauen!$C$1+2,FALSE),Ligen_F!$A:$C,3,FALSE)),"nicht zu ermitteln (siehe oben)",VLOOKUP(VLOOKUP(H26,Konstellationen_F!$A:$I,Ligen_Auf_Ab_Frauen!$C$1+2,FALSE),Ligen_F!$A:$C,3,FALSE))))</f>
        <v>SG Degmarn-Oedheim</v>
      </c>
      <c r="K26" s="189"/>
      <c r="L26" s="193"/>
      <c r="M26" s="1" t="str">
        <f t="shared" si="2"/>
        <v>W-58</v>
      </c>
      <c r="N26" s="4" t="str">
        <f>IF($M$1="","-- bitte Auswahl oben treffen --",IF($M$1="Platzierung",VLOOKUP(M26,Konstellationen_F!$A:$I,Ligen_Auf_Ab_Frauen!$C$1+2,FALSE),IF(ISNA(VLOOKUP(VLOOKUP(M26,Konstellationen_F!$A:$I,Ligen_Auf_Ab_Frauen!$C$1+2,FALSE),Ligen_F!$A:$C,3,FALSE)),"nicht zu ermitteln (siehe oben)",VLOOKUP(VLOOKUP(M26,Konstellationen_F!$A:$I,Ligen_Auf_Ab_Frauen!$C$1+2,FALSE),Ligen_F!$A:$C,3,FALSE))))</f>
        <v>HSG Cannstatt/Münster/Max-Eyth-See</v>
      </c>
    </row>
    <row r="27" spans="1:14" ht="15" thickBot="1">
      <c r="A27" s="189"/>
      <c r="B27" s="179"/>
      <c r="C27" s="180"/>
      <c r="D27" s="181"/>
      <c r="F27" s="189"/>
      <c r="G27" s="193"/>
      <c r="H27" s="1" t="str">
        <f t="shared" si="0"/>
        <v>W-33</v>
      </c>
      <c r="I27" s="4" t="str">
        <f>IF($M$1="","-- bitte Auswahl oben treffen --",IF($M$1="Platzierung",VLOOKUP(H27,Konstellationen_F!$A:$I,Ligen_Auf_Ab_Frauen!$C$1+2,FALSE),IF(ISNA(VLOOKUP(VLOOKUP(H27,Konstellationen_F!$A:$I,Ligen_Auf_Ab_Frauen!$C$1+2,FALSE),Ligen_F!$A:$C,3,FALSE)),"nicht zu ermitteln (siehe oben)",VLOOKUP(VLOOKUP(H27,Konstellationen_F!$A:$I,Ligen_Auf_Ab_Frauen!$C$1+2,FALSE),Ligen_F!$A:$C,3,FALSE))))</f>
        <v>TSV Neuhausen/F. 1898</v>
      </c>
      <c r="K27" s="189"/>
      <c r="L27" s="193"/>
      <c r="M27" s="1" t="str">
        <f t="shared" si="2"/>
        <v>W-59</v>
      </c>
      <c r="N27" s="4" t="str">
        <f>IF($M$1="","-- bitte Auswahl oben treffen --",IF($M$1="Platzierung",VLOOKUP(M27,Konstellationen_F!$A:$I,Ligen_Auf_Ab_Frauen!$C$1+2,FALSE),IF(ISNA(VLOOKUP(VLOOKUP(M27,Konstellationen_F!$A:$I,Ligen_Auf_Ab_Frauen!$C$1+2,FALSE),Ligen_F!$A:$C,3,FALSE)),"nicht zu ermitteln (siehe oben)",VLOOKUP(VLOOKUP(M27,Konstellationen_F!$A:$I,Ligen_Auf_Ab_Frauen!$C$1+2,FALSE),Ligen_F!$A:$C,3,FALSE))))</f>
        <v>SG Heuchelberg</v>
      </c>
    </row>
    <row r="28" spans="1:14">
      <c r="A28" s="189"/>
      <c r="B28" s="185" t="s">
        <v>242</v>
      </c>
      <c r="C28" s="7" t="s">
        <v>70</v>
      </c>
      <c r="D28" s="8" t="s">
        <v>74</v>
      </c>
      <c r="F28" s="189"/>
      <c r="G28" s="193"/>
      <c r="H28" s="1" t="str">
        <f t="shared" si="0"/>
        <v>W-34</v>
      </c>
      <c r="I28" s="4" t="str">
        <f>IF($M$1="","-- bitte Auswahl oben treffen --",IF($M$1="Platzierung",VLOOKUP(H28,Konstellationen_F!$A:$I,Ligen_Auf_Ab_Frauen!$C$1+2,FALSE),IF(ISNA(VLOOKUP(VLOOKUP(H28,Konstellationen_F!$A:$I,Ligen_Auf_Ab_Frauen!$C$1+2,FALSE),Ligen_F!$A:$C,3,FALSE)),"nicht zu ermitteln (siehe oben)",VLOOKUP(VLOOKUP(H28,Konstellationen_F!$A:$I,Ligen_Auf_Ab_Frauen!$C$1+2,FALSE),Ligen_F!$A:$C,3,FALSE))))</f>
        <v>Hbi Weilimdorf/Feuerbach</v>
      </c>
      <c r="K28" s="189"/>
      <c r="L28" s="193"/>
      <c r="M28" s="1" t="str">
        <f t="shared" si="2"/>
        <v>W-60</v>
      </c>
      <c r="N28" s="4" t="str">
        <f>IF($M$1="","-- bitte Auswahl oben treffen --",IF($M$1="Platzierung",VLOOKUP(M28,Konstellationen_F!$A:$I,Ligen_Auf_Ab_Frauen!$C$1+2,FALSE),IF(ISNA(VLOOKUP(VLOOKUP(M28,Konstellationen_F!$A:$I,Ligen_Auf_Ab_Frauen!$C$1+2,FALSE),Ligen_F!$A:$C,3,FALSE)),"nicht zu ermitteln (siehe oben)",VLOOKUP(VLOOKUP(M28,Konstellationen_F!$A:$I,Ligen_Auf_Ab_Frauen!$C$1+2,FALSE),Ligen_F!$A:$C,3,FALSE))))</f>
        <v>HC Schmiden/Oeffingen 2</v>
      </c>
    </row>
    <row r="29" spans="1:14">
      <c r="A29" s="189"/>
      <c r="B29" s="207"/>
      <c r="C29" s="9" t="s">
        <v>71</v>
      </c>
      <c r="D29" s="10" t="s">
        <v>75</v>
      </c>
      <c r="F29" s="189"/>
      <c r="G29" s="193"/>
      <c r="H29" s="1" t="str">
        <f t="shared" si="0"/>
        <v>W-35</v>
      </c>
      <c r="I29" s="4" t="str">
        <f>IF($M$1="","-- bitte Auswahl oben treffen --",IF($M$1="Platzierung",VLOOKUP(H29,Konstellationen_F!$A:$I,Ligen_Auf_Ab_Frauen!$C$1+2,FALSE),IF(ISNA(VLOOKUP(VLOOKUP(H29,Konstellationen_F!$A:$I,Ligen_Auf_Ab_Frauen!$C$1+2,FALSE),Ligen_F!$A:$C,3,FALSE)),"nicht zu ermitteln (siehe oben)",VLOOKUP(VLOOKUP(H29,Konstellationen_F!$A:$I,Ligen_Auf_Ab_Frauen!$C$1+2,FALSE),Ligen_F!$A:$C,3,FALSE))))</f>
        <v>SG Schozach-Bottwartal 2</v>
      </c>
      <c r="K29" s="189"/>
      <c r="L29" s="193"/>
      <c r="M29" s="1" t="str">
        <f t="shared" si="2"/>
        <v>W-61</v>
      </c>
      <c r="N29" s="4" t="str">
        <f>IF($M$1="","-- bitte Auswahl oben treffen --",IF($M$1="Platzierung",VLOOKUP(M29,Konstellationen_F!$A:$I,Ligen_Auf_Ab_Frauen!$C$1+2,FALSE),IF(ISNA(VLOOKUP(VLOOKUP(M29,Konstellationen_F!$A:$I,Ligen_Auf_Ab_Frauen!$C$1+2,FALSE),Ligen_F!$A:$C,3,FALSE)),"nicht zu ermitteln (siehe oben)",VLOOKUP(VLOOKUP(M29,Konstellationen_F!$A:$I,Ligen_Auf_Ab_Frauen!$C$1+2,FALSE),Ligen_F!$A:$C,3,FALSE))))</f>
        <v>HT Uhingen-Holzhausen</v>
      </c>
    </row>
    <row r="30" spans="1:14">
      <c r="A30" s="189"/>
      <c r="B30" s="207"/>
      <c r="C30" s="9" t="s">
        <v>72</v>
      </c>
      <c r="D30" s="10" t="s">
        <v>76</v>
      </c>
      <c r="F30" s="189"/>
      <c r="G30" s="193"/>
      <c r="H30" s="1" t="str">
        <f t="shared" si="0"/>
        <v>W-36</v>
      </c>
      <c r="I30" s="4" t="str">
        <f>IF($M$1="","-- bitte Auswahl oben treffen --",IF($M$1="Platzierung",VLOOKUP(H30,Konstellationen_F!$A:$I,Ligen_Auf_Ab_Frauen!$C$1+2,FALSE),IF(ISNA(VLOOKUP(VLOOKUP(H30,Konstellationen_F!$A:$I,Ligen_Auf_Ab_Frauen!$C$1+2,FALSE),Ligen_F!$A:$C,3,FALSE)),"nicht zu ermitteln (siehe oben)",VLOOKUP(VLOOKUP(H30,Konstellationen_F!$A:$I,Ligen_Auf_Ab_Frauen!$C$1+2,FALSE),Ligen_F!$A:$C,3,FALSE))))</f>
        <v>HSG Owen-Lenningen</v>
      </c>
      <c r="K30" s="189"/>
      <c r="L30" s="193"/>
      <c r="M30" s="1" t="str">
        <f t="shared" si="2"/>
        <v>W-62</v>
      </c>
      <c r="N30" s="4" t="str">
        <f>IF($M$1="","-- bitte Auswahl oben treffen --",IF($M$1="Platzierung",VLOOKUP(M30,Konstellationen_F!$A:$I,Ligen_Auf_Ab_Frauen!$C$1+2,FALSE),IF(ISNA(VLOOKUP(VLOOKUP(M30,Konstellationen_F!$A:$I,Ligen_Auf_Ab_Frauen!$C$1+2,FALSE),Ligen_F!$A:$C,3,FALSE)),"nicht zu ermitteln (siehe oben)",VLOOKUP(VLOOKUP(M30,Konstellationen_F!$A:$I,Ligen_Auf_Ab_Frauen!$C$1+2,FALSE),Ligen_F!$A:$C,3,FALSE))))</f>
        <v>SC Vöhringen</v>
      </c>
    </row>
    <row r="31" spans="1:14" ht="15" thickBot="1">
      <c r="A31" s="190"/>
      <c r="B31" s="208"/>
      <c r="C31" s="11" t="s">
        <v>73</v>
      </c>
      <c r="D31" s="12" t="s">
        <v>77</v>
      </c>
      <c r="F31" s="189"/>
      <c r="G31" s="193"/>
      <c r="H31" s="1" t="str">
        <f t="shared" si="0"/>
        <v>W-37</v>
      </c>
      <c r="I31" s="4" t="str">
        <f>IF($M$1="","-- bitte Auswahl oben treffen --",IF($M$1="Platzierung",VLOOKUP(H31,Konstellationen_F!$A:$I,Ligen_Auf_Ab_Frauen!$C$1+2,FALSE),IF(ISNA(VLOOKUP(VLOOKUP(H31,Konstellationen_F!$A:$I,Ligen_Auf_Ab_Frauen!$C$1+2,FALSE),Ligen_F!$A:$C,3,FALSE)),"nicht zu ermitteln (siehe oben)",VLOOKUP(VLOOKUP(H31,Konstellationen_F!$A:$I,Ligen_Auf_Ab_Frauen!$C$1+2,FALSE),Ligen_F!$A:$C,3,FALSE))))</f>
        <v>HSG Winterbach/Weiler</v>
      </c>
      <c r="K31" s="189"/>
      <c r="L31" s="193"/>
      <c r="M31" s="1" t="str">
        <f t="shared" si="2"/>
        <v>W-63</v>
      </c>
      <c r="N31" s="4" t="str">
        <f>IF($M$1="","-- bitte Auswahl oben treffen --",IF($M$1="Platzierung",VLOOKUP(M31,Konstellationen_F!$A:$I,Ligen_Auf_Ab_Frauen!$C$1+2,FALSE),IF(ISNA(VLOOKUP(VLOOKUP(M31,Konstellationen_F!$A:$I,Ligen_Auf_Ab_Frauen!$C$1+2,FALSE),Ligen_F!$A:$C,3,FALSE)),"nicht zu ermitteln (siehe oben)",VLOOKUP(VLOOKUP(M31,Konstellationen_F!$A:$I,Ligen_Auf_Ab_Frauen!$C$1+2,FALSE),Ligen_F!$A:$C,3,FALSE))))</f>
        <v>HC Oppenweiler/Backnang 2</v>
      </c>
    </row>
    <row r="32" spans="1:14" ht="15" thickBot="1">
      <c r="F32" s="189"/>
      <c r="G32" s="194"/>
      <c r="H32" s="5" t="str">
        <f t="shared" si="0"/>
        <v>W-38</v>
      </c>
      <c r="I32" s="6" t="str">
        <f>IF($M$1="","-- bitte Auswahl oben treffen --",IF($M$1="Platzierung",VLOOKUP(H32,Konstellationen_F!$A:$I,Ligen_Auf_Ab_Frauen!$C$1+2,FALSE),IF(ISNA(VLOOKUP(VLOOKUP(H32,Konstellationen_F!$A:$I,Ligen_Auf_Ab_Frauen!$C$1+2,FALSE),Ligen_F!$A:$C,3,FALSE)),"nicht zu ermitteln (siehe oben)",VLOOKUP(VLOOKUP(H32,Konstellationen_F!$A:$I,Ligen_Auf_Ab_Frauen!$C$1+2,FALSE),Ligen_F!$A:$C,3,FALSE))))</f>
        <v>HSG Baar</v>
      </c>
      <c r="K32" s="189"/>
      <c r="L32" s="193"/>
      <c r="M32" s="1" t="str">
        <f t="shared" si="2"/>
        <v>W-64</v>
      </c>
      <c r="N32" s="4" t="str">
        <f>IF($M$1="","-- bitte Auswahl oben treffen --",IF($M$1="Platzierung",VLOOKUP(M32,Konstellationen_F!$A:$I,Ligen_Auf_Ab_Frauen!$C$1+2,FALSE),IF(ISNA(VLOOKUP(VLOOKUP(M32,Konstellationen_F!$A:$I,Ligen_Auf_Ab_Frauen!$C$1+2,FALSE),Ligen_F!$A:$C,3,FALSE)),"nicht zu ermitteln (siehe oben)",VLOOKUP(VLOOKUP(M32,Konstellationen_F!$A:$I,Ligen_Auf_Ab_Frauen!$C$1+2,FALSE),Ligen_F!$A:$C,3,FALSE))))</f>
        <v>FSG Altenstadt/Geislingen</v>
      </c>
    </row>
    <row r="33" spans="1:14">
      <c r="A33" s="209" t="s">
        <v>1708</v>
      </c>
      <c r="B33" s="14" t="s">
        <v>70</v>
      </c>
      <c r="C33" s="16" t="str">
        <f>"W-"&amp;RIGHT(C23,LEN(C23)-2)+1</f>
        <v>W-13</v>
      </c>
      <c r="D33" s="3" t="str">
        <f>IF($M$1="","-- bitte Auswahl oben treffen --",IF($M$1="Platzierung",VLOOKUP(C33,Konstellationen_F!$A:$I,Ligen_Auf_Ab_Frauen!$C$1+2,FALSE),IF(ISNA(VLOOKUP(VLOOKUP(C33,Konstellationen_F!$A:$I,Ligen_Auf_Ab_Frauen!$C$1+2,FALSE),Ligen_F!$A:$C,3,FALSE)),"nicht zu ermitteln (siehe oben)",VLOOKUP(VLOOKUP(C33,Konstellationen_F!$A:$I,Ligen_Auf_Ab_Frauen!$C$1+2,FALSE),Ligen_F!$A:$C,3,FALSE))))</f>
        <v>VfL Pfullingen</v>
      </c>
      <c r="F33" s="189"/>
      <c r="G33" s="170" t="s">
        <v>253</v>
      </c>
      <c r="H33" s="171"/>
      <c r="I33" s="172"/>
      <c r="K33" s="189"/>
      <c r="L33" s="193"/>
      <c r="M33" s="1" t="str">
        <f t="shared" si="2"/>
        <v>W-65</v>
      </c>
      <c r="N33" s="4" t="str">
        <f>IF($M$1="","-- bitte Auswahl oben treffen --",IF($M$1="Platzierung",VLOOKUP(M33,Konstellationen_F!$A:$I,Ligen_Auf_Ab_Frauen!$C$1+2,FALSE),IF(ISNA(VLOOKUP(VLOOKUP(M33,Konstellationen_F!$A:$I,Ligen_Auf_Ab_Frauen!$C$1+2,FALSE),Ligen_F!$A:$C,3,FALSE)),"nicht zu ermitteln (siehe oben)",VLOOKUP(VLOOKUP(M33,Konstellationen_F!$A:$I,Ligen_Auf_Ab_Frauen!$C$1+2,FALSE),Ligen_F!$A:$C,3,FALSE))))</f>
        <v>TV Spaichingen</v>
      </c>
    </row>
    <row r="34" spans="1:14" ht="15" thickBot="1">
      <c r="A34" s="215"/>
      <c r="B34" s="13" t="s">
        <v>71</v>
      </c>
      <c r="C34" s="17" t="str">
        <f t="shared" ref="C34:C36" si="3">"W-"&amp;RIGHT(C33,LEN(C33)-2)+1</f>
        <v>W-14</v>
      </c>
      <c r="D34" s="4" t="str">
        <f>IF($M$1="","-- bitte Auswahl oben treffen --",IF($M$1="Platzierung",VLOOKUP(C34,Konstellationen_F!$A:$I,Ligen_Auf_Ab_Frauen!$C$1+2,FALSE),IF(ISNA(VLOOKUP(VLOOKUP(C34,Konstellationen_F!$A:$I,Ligen_Auf_Ab_Frauen!$C$1+2,FALSE),Ligen_F!$A:$C,3,FALSE)),"nicht zu ermitteln (siehe oben)",VLOOKUP(VLOOKUP(C34,Konstellationen_F!$A:$I,Ligen_Auf_Ab_Frauen!$C$1+2,FALSE),Ligen_F!$A:$C,3,FALSE))))</f>
        <v>SG Herbrechtingen-Bolheim</v>
      </c>
      <c r="F34" s="189"/>
      <c r="G34" s="173"/>
      <c r="H34" s="174"/>
      <c r="I34" s="175"/>
      <c r="K34" s="189"/>
      <c r="L34" s="193"/>
      <c r="M34" s="1" t="str">
        <f t="shared" si="2"/>
        <v>W-66</v>
      </c>
      <c r="N34" s="4" t="str">
        <f>IF($M$1="","-- bitte Auswahl oben treffen --",IF($M$1="Platzierung",VLOOKUP(M34,Konstellationen_F!$A:$I,Ligen_Auf_Ab_Frauen!$C$1+2,FALSE),IF(ISNA(VLOOKUP(VLOOKUP(M34,Konstellationen_F!$A:$I,Ligen_Auf_Ab_Frauen!$C$1+2,FALSE),Ligen_F!$A:$C,3,FALSE)),"nicht zu ermitteln (siehe oben)",VLOOKUP(VLOOKUP(M34,Konstellationen_F!$A:$I,Ligen_Auf_Ab_Frauen!$C$1+2,FALSE),Ligen_F!$A:$C,3,FALSE))))</f>
        <v>TV 1861 Rottenburg</v>
      </c>
    </row>
    <row r="35" spans="1:14">
      <c r="A35" s="215"/>
      <c r="B35" s="13" t="s">
        <v>72</v>
      </c>
      <c r="C35" s="17" t="str">
        <f t="shared" si="3"/>
        <v>W-15</v>
      </c>
      <c r="D35" s="4" t="str">
        <f>IF($M$1="","-- bitte Auswahl oben treffen --",IF($M$1="Platzierung",VLOOKUP(C35,Konstellationen_F!$A:$I,Ligen_Auf_Ab_Frauen!$C$1+2,FALSE),IF(ISNA(VLOOKUP(VLOOKUP(C35,Konstellationen_F!$A:$I,Ligen_Auf_Ab_Frauen!$C$1+2,FALSE),Ligen_F!$A:$C,3,FALSE)),"nicht zu ermitteln (siehe oben)",VLOOKUP(VLOOKUP(C35,Konstellationen_F!$A:$I,Ligen_Auf_Ab_Frauen!$C$1+2,FALSE),Ligen_F!$A:$C,3,FALSE))))</f>
        <v>Handballregion Bottwar SG</v>
      </c>
      <c r="F35" s="189"/>
      <c r="G35" s="176" t="s">
        <v>254</v>
      </c>
      <c r="H35" s="177"/>
      <c r="I35" s="178"/>
      <c r="K35" s="189"/>
      <c r="L35" s="193"/>
      <c r="M35" s="1" t="str">
        <f t="shared" si="2"/>
        <v>W-67</v>
      </c>
      <c r="N35" s="4" t="str">
        <f>IF($M$1="","-- bitte Auswahl oben treffen --",IF($M$1="Platzierung",VLOOKUP(M35,Konstellationen_F!$A:$I,Ligen_Auf_Ab_Frauen!$C$1+2,FALSE),IF(ISNA(VLOOKUP(VLOOKUP(M35,Konstellationen_F!$A:$I,Ligen_Auf_Ab_Frauen!$C$1+2,FALSE),Ligen_F!$A:$C,3,FALSE)),"nicht zu ermitteln (siehe oben)",VLOOKUP(VLOOKUP(M35,Konstellationen_F!$A:$I,Ligen_Auf_Ab_Frauen!$C$1+2,FALSE),Ligen_F!$A:$C,3,FALSE))))</f>
        <v>HC Winnenden</v>
      </c>
    </row>
    <row r="36" spans="1:14" ht="15" thickBot="1">
      <c r="A36" s="216"/>
      <c r="B36" s="15" t="s">
        <v>73</v>
      </c>
      <c r="C36" s="18" t="str">
        <f t="shared" si="3"/>
        <v>W-16</v>
      </c>
      <c r="D36" s="6" t="str">
        <f>IF($M$1="","-- bitte Auswahl oben treffen --",IF($M$1="Platzierung",VLOOKUP(C36,Konstellationen_F!$A:$I,Ligen_Auf_Ab_Frauen!$C$1+2,FALSE),IF(ISNA(VLOOKUP(VLOOKUP(C36,Konstellationen_F!$A:$I,Ligen_Auf_Ab_Frauen!$C$1+2,FALSE),Ligen_F!$A:$C,3,FALSE)),"nicht zu ermitteln (siehe oben)",VLOOKUP(VLOOKUP(C36,Konstellationen_F!$A:$I,Ligen_Auf_Ab_Frauen!$C$1+2,FALSE),Ligen_F!$A:$C,3,FALSE))))</f>
        <v>SG Hegensberg-Liebersbronn</v>
      </c>
      <c r="F36" s="189"/>
      <c r="G36" s="179"/>
      <c r="H36" s="180"/>
      <c r="I36" s="181"/>
      <c r="K36" s="189"/>
      <c r="L36" s="193"/>
      <c r="M36" s="1" t="str">
        <f t="shared" si="2"/>
        <v>W-68</v>
      </c>
      <c r="N36" s="4" t="str">
        <f>IF($M$1="","-- bitte Auswahl oben treffen --",IF($M$1="Platzierung",VLOOKUP(M36,Konstellationen_F!$A:$I,Ligen_Auf_Ab_Frauen!$C$1+2,FALSE),IF(ISNA(VLOOKUP(VLOOKUP(M36,Konstellationen_F!$A:$I,Ligen_Auf_Ab_Frauen!$C$1+2,FALSE),Ligen_F!$A:$C,3,FALSE)),"nicht zu ermitteln (siehe oben)",VLOOKUP(VLOOKUP(M36,Konstellationen_F!$A:$I,Ligen_Auf_Ab_Frauen!$C$1+2,FALSE),Ligen_F!$A:$C,3,FALSE))))</f>
        <v>TSV Weilheim</v>
      </c>
    </row>
    <row r="37" spans="1:14">
      <c r="F37" s="189"/>
      <c r="G37" s="188" t="s">
        <v>1707</v>
      </c>
      <c r="H37" s="16" t="s">
        <v>106</v>
      </c>
      <c r="I37" s="8" t="s">
        <v>74</v>
      </c>
      <c r="K37" s="189"/>
      <c r="L37" s="193"/>
      <c r="M37" s="1" t="str">
        <f t="shared" si="2"/>
        <v>W-69</v>
      </c>
      <c r="N37" s="4" t="str">
        <f>IF($M$1="","-- bitte Auswahl oben treffen --",IF($M$1="Platzierung",VLOOKUP(M37,Konstellationen_F!$A:$I,Ligen_Auf_Ab_Frauen!$C$1+2,FALSE),IF(ISNA(VLOOKUP(VLOOKUP(M37,Konstellationen_F!$A:$I,Ligen_Auf_Ab_Frauen!$C$1+2,FALSE),Ligen_F!$A:$C,3,FALSE)),"nicht zu ermitteln (siehe oben)",VLOOKUP(VLOOKUP(M37,Konstellationen_F!$A:$I,Ligen_Auf_Ab_Frauen!$C$1+2,FALSE),Ligen_F!$A:$C,3,FALSE))))</f>
        <v>HSG Odenwald-Bauland</v>
      </c>
    </row>
    <row r="38" spans="1:14">
      <c r="F38" s="189"/>
      <c r="G38" s="189"/>
      <c r="H38" s="17" t="s">
        <v>107</v>
      </c>
      <c r="I38" s="10" t="s">
        <v>75</v>
      </c>
      <c r="K38" s="189"/>
      <c r="L38" s="193"/>
      <c r="M38" s="1" t="str">
        <f t="shared" si="2"/>
        <v>W-70</v>
      </c>
      <c r="N38" s="4" t="str">
        <f>IF($M$1="","-- bitte Auswahl oben treffen --",IF($M$1="Platzierung",VLOOKUP(M38,Konstellationen_F!$A:$I,Ligen_Auf_Ab_Frauen!$C$1+2,FALSE),IF(ISNA(VLOOKUP(VLOOKUP(M38,Konstellationen_F!$A:$I,Ligen_Auf_Ab_Frauen!$C$1+2,FALSE),Ligen_F!$A:$C,3,FALSE)),"nicht zu ermitteln (siehe oben)",VLOOKUP(VLOOKUP(M38,Konstellationen_F!$A:$I,Ligen_Auf_Ab_Frauen!$C$1+2,FALSE),Ligen_F!$A:$C,3,FALSE))))</f>
        <v>HC Lustenau</v>
      </c>
    </row>
    <row r="39" spans="1:14" ht="14.45" customHeight="1">
      <c r="F39" s="189"/>
      <c r="G39" s="189"/>
      <c r="H39" s="17" t="s">
        <v>108</v>
      </c>
      <c r="I39" s="10" t="s">
        <v>76</v>
      </c>
      <c r="K39" s="189"/>
      <c r="L39" s="193"/>
      <c r="M39" s="1" t="str">
        <f t="shared" si="2"/>
        <v>W-71</v>
      </c>
      <c r="N39" s="4" t="str">
        <f>IF($M$1="","-- bitte Auswahl oben treffen --",IF($M$1="Platzierung",VLOOKUP(M39,Konstellationen_F!$A:$I,Ligen_Auf_Ab_Frauen!$C$1+2,FALSE),IF(ISNA(VLOOKUP(VLOOKUP(M39,Konstellationen_F!$A:$I,Ligen_Auf_Ab_Frauen!$C$1+2,FALSE),Ligen_F!$A:$C,3,FALSE)),"nicht zu ermitteln (siehe oben)",VLOOKUP(VLOOKUP(M39,Konstellationen_F!$A:$I,Ligen_Auf_Ab_Frauen!$C$1+2,FALSE),Ligen_F!$A:$C,3,FALSE))))</f>
        <v>HSG Marbach-Rielingshausen</v>
      </c>
    </row>
    <row r="40" spans="1:14">
      <c r="F40" s="189"/>
      <c r="G40" s="189"/>
      <c r="H40" s="17" t="s">
        <v>109</v>
      </c>
      <c r="I40" s="10" t="s">
        <v>77</v>
      </c>
      <c r="K40" s="189"/>
      <c r="L40" s="193"/>
      <c r="M40" s="1" t="str">
        <f t="shared" si="2"/>
        <v>W-72</v>
      </c>
      <c r="N40" s="4" t="str">
        <f>IF($M$1="","-- bitte Auswahl oben treffen --",IF($M$1="Platzierung",VLOOKUP(M40,Konstellationen_F!$A:$I,Ligen_Auf_Ab_Frauen!$C$1+2,FALSE),IF(ISNA(VLOOKUP(VLOOKUP(M40,Konstellationen_F!$A:$I,Ligen_Auf_Ab_Frauen!$C$1+2,FALSE),Ligen_F!$A:$C,3,FALSE)),"nicht zu ermitteln (siehe oben)",VLOOKUP(VLOOKUP(M40,Konstellationen_F!$A:$I,Ligen_Auf_Ab_Frauen!$C$1+2,FALSE),Ligen_F!$A:$C,3,FALSE))))</f>
        <v>HSG Leinfelden-Echterdingen 2</v>
      </c>
    </row>
    <row r="41" spans="1:14">
      <c r="F41" s="189"/>
      <c r="G41" s="189"/>
      <c r="H41" s="17" t="s">
        <v>110</v>
      </c>
      <c r="I41" s="10" t="s">
        <v>114</v>
      </c>
      <c r="K41" s="189"/>
      <c r="L41" s="193"/>
      <c r="M41" s="1" t="str">
        <f t="shared" si="2"/>
        <v>W-73</v>
      </c>
      <c r="N41" s="4" t="str">
        <f>IF($M$1="","-- bitte Auswahl oben treffen --",IF($M$1="Platzierung",VLOOKUP(M41,Konstellationen_F!$A:$I,Ligen_Auf_Ab_Frauen!$C$1+2,FALSE),IF(ISNA(VLOOKUP(VLOOKUP(M41,Konstellationen_F!$A:$I,Ligen_Auf_Ab_Frauen!$C$1+2,FALSE),Ligen_F!$A:$C,3,FALSE)),"nicht zu ermitteln (siehe oben)",VLOOKUP(VLOOKUP(M41,Konstellationen_F!$A:$I,Ligen_Auf_Ab_Frauen!$C$1+2,FALSE),Ligen_F!$A:$C,3,FALSE))))</f>
        <v>Alpla HC Hard</v>
      </c>
    </row>
    <row r="42" spans="1:14">
      <c r="F42" s="189"/>
      <c r="G42" s="189"/>
      <c r="H42" s="17" t="s">
        <v>111</v>
      </c>
      <c r="I42" s="10" t="s">
        <v>115</v>
      </c>
      <c r="K42" s="189"/>
      <c r="L42" s="193"/>
      <c r="M42" s="1" t="str">
        <f t="shared" si="2"/>
        <v>W-74</v>
      </c>
      <c r="N42" s="4" t="str">
        <f>IF($M$1="","-- bitte Auswahl oben treffen --",IF($M$1="Platzierung",VLOOKUP(M42,Konstellationen_F!$A:$I,Ligen_Auf_Ab_Frauen!$C$1+2,FALSE),IF(ISNA(VLOOKUP(VLOOKUP(M42,Konstellationen_F!$A:$I,Ligen_Auf_Ab_Frauen!$C$1+2,FALSE),Ligen_F!$A:$C,3,FALSE)),"nicht zu ermitteln (siehe oben)",VLOOKUP(VLOOKUP(M42,Konstellationen_F!$A:$I,Ligen_Auf_Ab_Frauen!$C$1+2,FALSE),Ligen_F!$A:$C,3,FALSE))))</f>
        <v>SV Leonberg/Eltingen 2</v>
      </c>
    </row>
    <row r="43" spans="1:14">
      <c r="F43" s="189"/>
      <c r="G43" s="189"/>
      <c r="H43" s="17" t="s">
        <v>112</v>
      </c>
      <c r="I43" s="10" t="s">
        <v>116</v>
      </c>
      <c r="K43" s="189"/>
      <c r="L43" s="193"/>
      <c r="M43" s="1" t="str">
        <f t="shared" si="2"/>
        <v>W-75</v>
      </c>
      <c r="N43" s="4" t="str">
        <f>IF($M$1="","-- bitte Auswahl oben treffen --",IF($M$1="Platzierung",VLOOKUP(M43,Konstellationen_F!$A:$I,Ligen_Auf_Ab_Frauen!$C$1+2,FALSE),IF(ISNA(VLOOKUP(VLOOKUP(M43,Konstellationen_F!$A:$I,Ligen_Auf_Ab_Frauen!$C$1+2,FALSE),Ligen_F!$A:$C,3,FALSE)),"nicht zu ermitteln (siehe oben)",VLOOKUP(VLOOKUP(M43,Konstellationen_F!$A:$I,Ligen_Auf_Ab_Frauen!$C$1+2,FALSE),Ligen_F!$A:$C,3,FALSE))))</f>
        <v>HB Ludwigsburg 2</v>
      </c>
    </row>
    <row r="44" spans="1:14" ht="15" thickBot="1">
      <c r="F44" s="190"/>
      <c r="G44" s="190"/>
      <c r="H44" s="18" t="s">
        <v>113</v>
      </c>
      <c r="I44" s="12" t="s">
        <v>117</v>
      </c>
      <c r="K44" s="189"/>
      <c r="L44" s="193"/>
      <c r="M44" s="1" t="str">
        <f t="shared" si="2"/>
        <v>W-76</v>
      </c>
      <c r="N44" s="4" t="str">
        <f>IF($M$1="","-- bitte Auswahl oben treffen --",IF($M$1="Platzierung",VLOOKUP(M44,Konstellationen_F!$A:$I,Ligen_Auf_Ab_Frauen!$C$1+2,FALSE),IF(ISNA(VLOOKUP(VLOOKUP(M44,Konstellationen_F!$A:$I,Ligen_Auf_Ab_Frauen!$C$1+2,FALSE),Ligen_F!$A:$C,3,FALSE)),"nicht zu ermitteln (siehe oben)",VLOOKUP(VLOOKUP(M44,Konstellationen_F!$A:$I,Ligen_Auf_Ab_Frauen!$C$1+2,FALSE),Ligen_F!$A:$C,3,FALSE))))</f>
        <v>TSV Heiningen 1892 2</v>
      </c>
    </row>
    <row r="45" spans="1:14" ht="15" thickBot="1">
      <c r="K45" s="189"/>
      <c r="L45" s="193"/>
      <c r="M45" s="1" t="str">
        <f t="shared" si="2"/>
        <v>W-77</v>
      </c>
      <c r="N45" s="4" t="str">
        <f>IF($M$1="","-- bitte Auswahl oben treffen --",IF($M$1="Platzierung",VLOOKUP(M45,Konstellationen_F!$A:$I,Ligen_Auf_Ab_Frauen!$C$1+2,FALSE),IF(ISNA(VLOOKUP(VLOOKUP(M45,Konstellationen_F!$A:$I,Ligen_Auf_Ab_Frauen!$C$1+2,FALSE),Ligen_F!$A:$C,3,FALSE)),"nicht zu ermitteln (siehe oben)",VLOOKUP(VLOOKUP(M45,Konstellationen_F!$A:$I,Ligen_Auf_Ab_Frauen!$C$1+2,FALSE),Ligen_F!$A:$C,3,FALSE))))</f>
        <v>SG Dunningen/Schramberg</v>
      </c>
    </row>
    <row r="46" spans="1:14">
      <c r="F46" s="188" t="s">
        <v>1711</v>
      </c>
      <c r="G46" s="14" t="s">
        <v>106</v>
      </c>
      <c r="H46" s="16" t="str">
        <f>"W-"&amp;RIGHT(H32,LEN(H32)-2)+1</f>
        <v>W-39</v>
      </c>
      <c r="I46" s="3" t="str">
        <f>IF($M$1="","-- bitte Auswahl oben treffen --",IF($M$1="Platzierung",VLOOKUP(H46,Konstellationen_F!$A:$I,Ligen_Auf_Ab_Frauen!$C$1+2,FALSE),IF(ISNA(VLOOKUP(VLOOKUP(H46,Konstellationen_F!$A:$I,Ligen_Auf_Ab_Frauen!$C$1+2,FALSE),Ligen_F!$A:$C,3,FALSE)),"nicht zu ermitteln (siehe oben)",VLOOKUP(VLOOKUP(H46,Konstellationen_F!$A:$I,Ligen_Auf_Ab_Frauen!$C$1+2,FALSE),Ligen_F!$A:$C,3,FALSE))))</f>
        <v>SG Tübingen</v>
      </c>
      <c r="K46" s="189"/>
      <c r="L46" s="193"/>
      <c r="M46" s="1" t="str">
        <f t="shared" si="2"/>
        <v>W-78</v>
      </c>
      <c r="N46" s="4" t="str">
        <f>IF($M$1="","-- bitte Auswahl oben treffen --",IF($M$1="Platzierung",VLOOKUP(M46,Konstellationen_F!$A:$I,Ligen_Auf_Ab_Frauen!$C$1+2,FALSE),IF(ISNA(VLOOKUP(VLOOKUP(M46,Konstellationen_F!$A:$I,Ligen_Auf_Ab_Frauen!$C$1+2,FALSE),Ligen_F!$A:$C,3,FALSE)),"nicht zu ermitteln (siehe oben)",VLOOKUP(VLOOKUP(M46,Konstellationen_F!$A:$I,Ligen_Auf_Ab_Frauen!$C$1+2,FALSE),Ligen_F!$A:$C,3,FALSE))))</f>
        <v>SG Weinstadt 2</v>
      </c>
    </row>
    <row r="47" spans="1:14">
      <c r="F47" s="189"/>
      <c r="G47" s="13" t="s">
        <v>107</v>
      </c>
      <c r="H47" s="17" t="str">
        <f t="shared" ref="H47:H53" si="4">"W-"&amp;RIGHT(H46,LEN(H46)-2)+1</f>
        <v>W-40</v>
      </c>
      <c r="I47" s="4" t="str">
        <f>IF($M$1="","-- bitte Auswahl oben treffen --",IF($M$1="Platzierung",VLOOKUP(H47,Konstellationen_F!$A:$I,Ligen_Auf_Ab_Frauen!$C$1+2,FALSE),IF(ISNA(VLOOKUP(VLOOKUP(H47,Konstellationen_F!$A:$I,Ligen_Auf_Ab_Frauen!$C$1+2,FALSE),Ligen_F!$A:$C,3,FALSE)),"nicht zu ermitteln (siehe oben)",VLOOKUP(VLOOKUP(H47,Konstellationen_F!$A:$I,Ligen_Auf_Ab_Frauen!$C$1+2,FALSE),Ligen_F!$A:$C,3,FALSE))))</f>
        <v>TV Reichenbach</v>
      </c>
      <c r="K47" s="189"/>
      <c r="L47" s="193"/>
      <c r="M47" s="1" t="str">
        <f t="shared" si="2"/>
        <v>W-79</v>
      </c>
      <c r="N47" s="4" t="str">
        <f>IF($M$1="","-- bitte Auswahl oben treffen --",IF($M$1="Platzierung",VLOOKUP(M47,Konstellationen_F!$A:$I,Ligen_Auf_Ab_Frauen!$C$1+2,FALSE),IF(ISNA(VLOOKUP(VLOOKUP(M47,Konstellationen_F!$A:$I,Ligen_Auf_Ab_Frauen!$C$1+2,FALSE),Ligen_F!$A:$C,3,FALSE)),"nicht zu ermitteln (siehe oben)",VLOOKUP(VLOOKUP(M47,Konstellationen_F!$A:$I,Ligen_Auf_Ab_Frauen!$C$1+2,FALSE),Ligen_F!$A:$C,3,FALSE))))</f>
        <v>HSG Heilbronn 2</v>
      </c>
    </row>
    <row r="48" spans="1:14" ht="14.45" customHeight="1" thickBot="1">
      <c r="F48" s="189"/>
      <c r="G48" s="13" t="s">
        <v>108</v>
      </c>
      <c r="H48" s="17" t="str">
        <f t="shared" si="4"/>
        <v>W-41</v>
      </c>
      <c r="I48" s="4" t="str">
        <f>IF($M$1="","-- bitte Auswahl oben treffen --",IF($M$1="Platzierung",VLOOKUP(H48,Konstellationen_F!$A:$I,Ligen_Auf_Ab_Frauen!$C$1+2,FALSE),IF(ISNA(VLOOKUP(VLOOKUP(H48,Konstellationen_F!$A:$I,Ligen_Auf_Ab_Frauen!$C$1+2,FALSE),Ligen_F!$A:$C,3,FALSE)),"nicht zu ermitteln (siehe oben)",VLOOKUP(VLOOKUP(H48,Konstellationen_F!$A:$I,Ligen_Auf_Ab_Frauen!$C$1+2,FALSE),Ligen_F!$A:$C,3,FALSE))))</f>
        <v>HSG Langenau/Elchingen</v>
      </c>
      <c r="K48" s="189"/>
      <c r="L48" s="194"/>
      <c r="M48" s="5" t="str">
        <f t="shared" si="2"/>
        <v>W-80</v>
      </c>
      <c r="N48" s="6" t="str">
        <f>IF($M$1="","-- bitte Auswahl oben treffen --",IF($M$1="Platzierung",VLOOKUP(M48,Konstellationen_F!$A:$I,Ligen_Auf_Ab_Frauen!$C$1+2,FALSE),IF(ISNA(VLOOKUP(VLOOKUP(M48,Konstellationen_F!$A:$I,Ligen_Auf_Ab_Frauen!$C$1+2,FALSE),Ligen_F!$A:$C,3,FALSE)),"nicht zu ermitteln (siehe oben)",VLOOKUP(VLOOKUP(M48,Konstellationen_F!$A:$I,Ligen_Auf_Ab_Frauen!$C$1+2,FALSE),Ligen_F!$A:$C,3,FALSE))))</f>
        <v>HC Wernau</v>
      </c>
    </row>
    <row r="49" spans="6:14">
      <c r="F49" s="189"/>
      <c r="G49" s="13" t="s">
        <v>109</v>
      </c>
      <c r="H49" s="17" t="str">
        <f t="shared" si="4"/>
        <v>W-42</v>
      </c>
      <c r="I49" s="4" t="str">
        <f>IF($M$1="","-- bitte Auswahl oben treffen --",IF($M$1="Platzierung",VLOOKUP(H49,Konstellationen_F!$A:$I,Ligen_Auf_Ab_Frauen!$C$1+2,FALSE),IF(ISNA(VLOOKUP(VLOOKUP(H49,Konstellationen_F!$A:$I,Ligen_Auf_Ab_Frauen!$C$1+2,FALSE),Ligen_F!$A:$C,3,FALSE)),"nicht zu ermitteln (siehe oben)",VLOOKUP(VLOOKUP(H49,Konstellationen_F!$A:$I,Ligen_Auf_Ab_Frauen!$C$1+2,FALSE),Ligen_F!$A:$C,3,FALSE))))</f>
        <v>HSG Strohgäu</v>
      </c>
      <c r="K49" s="189"/>
      <c r="L49" s="170" t="s">
        <v>258</v>
      </c>
      <c r="M49" s="171"/>
      <c r="N49" s="172"/>
    </row>
    <row r="50" spans="6:14" ht="15" thickBot="1">
      <c r="F50" s="189"/>
      <c r="G50" s="13" t="s">
        <v>110</v>
      </c>
      <c r="H50" s="17" t="str">
        <f t="shared" si="4"/>
        <v>W-43</v>
      </c>
      <c r="I50" s="4" t="str">
        <f>IF($M$1="","-- bitte Auswahl oben treffen --",IF($M$1="Platzierung",VLOOKUP(H50,Konstellationen_F!$A:$I,Ligen_Auf_Ab_Frauen!$C$1+2,FALSE),IF(ISNA(VLOOKUP(VLOOKUP(H50,Konstellationen_F!$A:$I,Ligen_Auf_Ab_Frauen!$C$1+2,FALSE),Ligen_F!$A:$C,3,FALSE)),"nicht zu ermitteln (siehe oben)",VLOOKUP(VLOOKUP(H50,Konstellationen_F!$A:$I,Ligen_Auf_Ab_Frauen!$C$1+2,FALSE),Ligen_F!$A:$C,3,FALSE))))</f>
        <v>TSG Schnaitheim</v>
      </c>
      <c r="K50" s="189"/>
      <c r="L50" s="173"/>
      <c r="M50" s="174"/>
      <c r="N50" s="175"/>
    </row>
    <row r="51" spans="6:14">
      <c r="F51" s="189"/>
      <c r="G51" s="13" t="s">
        <v>111</v>
      </c>
      <c r="H51" s="17" t="str">
        <f t="shared" si="4"/>
        <v>W-44</v>
      </c>
      <c r="I51" s="4" t="str">
        <f>IF($M$1="","-- bitte Auswahl oben treffen --",IF($M$1="Platzierung",VLOOKUP(H51,Konstellationen_F!$A:$I,Ligen_Auf_Ab_Frauen!$C$1+2,FALSE),IF(ISNA(VLOOKUP(VLOOKUP(H51,Konstellationen_F!$A:$I,Ligen_Auf_Ab_Frauen!$C$1+2,FALSE),Ligen_F!$A:$C,3,FALSE)),"nicht zu ermitteln (siehe oben)",VLOOKUP(VLOOKUP(H51,Konstellationen_F!$A:$I,Ligen_Auf_Ab_Frauen!$C$1+2,FALSE),Ligen_F!$A:$C,3,FALSE))))</f>
        <v>TB Neuffen</v>
      </c>
      <c r="K51" s="189"/>
      <c r="L51" s="176" t="s">
        <v>259</v>
      </c>
      <c r="M51" s="177"/>
      <c r="N51" s="178"/>
    </row>
    <row r="52" spans="6:14" ht="15" thickBot="1">
      <c r="F52" s="189"/>
      <c r="G52" s="13" t="s">
        <v>112</v>
      </c>
      <c r="H52" s="17" t="str">
        <f t="shared" si="4"/>
        <v>W-45</v>
      </c>
      <c r="I52" s="4" t="str">
        <f>IF($M$1="","-- bitte Auswahl oben treffen --",IF($M$1="Platzierung",VLOOKUP(H52,Konstellationen_F!$A:$I,Ligen_Auf_Ab_Frauen!$C$1+2,FALSE),IF(ISNA(VLOOKUP(VLOOKUP(H52,Konstellationen_F!$A:$I,Ligen_Auf_Ab_Frauen!$C$1+2,FALSE),Ligen_F!$A:$C,3,FALSE)),"nicht zu ermitteln (siehe oben)",VLOOKUP(VLOOKUP(H52,Konstellationen_F!$A:$I,Ligen_Auf_Ab_Frauen!$C$1+2,FALSE),Ligen_F!$A:$C,3,FALSE))))</f>
        <v>HSG Hohenlohe</v>
      </c>
      <c r="K52" s="189"/>
      <c r="L52" s="179"/>
      <c r="M52" s="180"/>
      <c r="N52" s="181"/>
    </row>
    <row r="53" spans="6:14" ht="15" thickBot="1">
      <c r="F53" s="190"/>
      <c r="G53" s="15" t="s">
        <v>113</v>
      </c>
      <c r="H53" s="18" t="str">
        <f t="shared" si="4"/>
        <v>W-46</v>
      </c>
      <c r="I53" s="6" t="str">
        <f>IF($M$1="","-- bitte Auswahl oben treffen --",IF($M$1="Platzierung",VLOOKUP(H53,Konstellationen_F!$A:$I,Ligen_Auf_Ab_Frauen!$C$1+2,FALSE),IF(ISNA(VLOOKUP(VLOOKUP(H53,Konstellationen_F!$A:$I,Ligen_Auf_Ab_Frauen!$C$1+2,FALSE),Ligen_F!$A:$C,3,FALSE)),"nicht zu ermitteln (siehe oben)",VLOOKUP(VLOOKUP(H53,Konstellationen_F!$A:$I,Ligen_Auf_Ab_Frauen!$C$1+2,FALSE),Ligen_F!$A:$C,3,FALSE))))</f>
        <v>HSG Hossingen-Meßstetten</v>
      </c>
      <c r="K53" s="189"/>
      <c r="L53" s="188" t="s">
        <v>1712</v>
      </c>
      <c r="M53" s="16" t="s">
        <v>190</v>
      </c>
      <c r="N53" s="8" t="s">
        <v>74</v>
      </c>
    </row>
    <row r="54" spans="6:14">
      <c r="K54" s="189"/>
      <c r="L54" s="189"/>
      <c r="M54" s="17" t="s">
        <v>191</v>
      </c>
      <c r="N54" s="10" t="s">
        <v>75</v>
      </c>
    </row>
    <row r="55" spans="6:14">
      <c r="K55" s="189"/>
      <c r="L55" s="189"/>
      <c r="M55" s="17" t="s">
        <v>192</v>
      </c>
      <c r="N55" s="10" t="s">
        <v>76</v>
      </c>
    </row>
    <row r="56" spans="6:14">
      <c r="K56" s="189"/>
      <c r="L56" s="189"/>
      <c r="M56" s="17" t="s">
        <v>193</v>
      </c>
      <c r="N56" s="10" t="s">
        <v>77</v>
      </c>
    </row>
    <row r="57" spans="6:14">
      <c r="K57" s="189"/>
      <c r="L57" s="189"/>
      <c r="M57" s="17" t="s">
        <v>194</v>
      </c>
      <c r="N57" s="10" t="s">
        <v>114</v>
      </c>
    </row>
    <row r="58" spans="6:14">
      <c r="K58" s="189"/>
      <c r="L58" s="189"/>
      <c r="M58" s="17" t="s">
        <v>195</v>
      </c>
      <c r="N58" s="10" t="s">
        <v>115</v>
      </c>
    </row>
    <row r="59" spans="6:14">
      <c r="K59" s="189"/>
      <c r="L59" s="189"/>
      <c r="M59" s="17" t="s">
        <v>196</v>
      </c>
      <c r="N59" s="10" t="s">
        <v>116</v>
      </c>
    </row>
    <row r="60" spans="6:14">
      <c r="K60" s="189"/>
      <c r="L60" s="189"/>
      <c r="M60" s="17" t="s">
        <v>197</v>
      </c>
      <c r="N60" s="10" t="s">
        <v>117</v>
      </c>
    </row>
    <row r="61" spans="6:14">
      <c r="K61" s="189"/>
      <c r="L61" s="189"/>
      <c r="M61" s="17" t="s">
        <v>198</v>
      </c>
      <c r="N61" s="10" t="s">
        <v>222</v>
      </c>
    </row>
    <row r="62" spans="6:14">
      <c r="K62" s="189"/>
      <c r="L62" s="189"/>
      <c r="M62" s="17" t="s">
        <v>199</v>
      </c>
      <c r="N62" s="10" t="s">
        <v>223</v>
      </c>
    </row>
    <row r="63" spans="6:14">
      <c r="K63" s="189"/>
      <c r="L63" s="189"/>
      <c r="M63" s="17" t="s">
        <v>200</v>
      </c>
      <c r="N63" s="10" t="s">
        <v>224</v>
      </c>
    </row>
    <row r="64" spans="6:14">
      <c r="K64" s="189"/>
      <c r="L64" s="189"/>
      <c r="M64" s="17" t="s">
        <v>201</v>
      </c>
      <c r="N64" s="10" t="s">
        <v>225</v>
      </c>
    </row>
    <row r="65" spans="11:14">
      <c r="K65" s="189"/>
      <c r="L65" s="189"/>
      <c r="M65" s="17" t="s">
        <v>202</v>
      </c>
      <c r="N65" s="10" t="s">
        <v>226</v>
      </c>
    </row>
    <row r="66" spans="11:14">
      <c r="K66" s="189"/>
      <c r="L66" s="189"/>
      <c r="M66" s="17" t="s">
        <v>203</v>
      </c>
      <c r="N66" s="10" t="s">
        <v>227</v>
      </c>
    </row>
    <row r="67" spans="11:14">
      <c r="K67" s="189"/>
      <c r="L67" s="189"/>
      <c r="M67" s="17" t="s">
        <v>204</v>
      </c>
      <c r="N67" s="10" t="s">
        <v>228</v>
      </c>
    </row>
    <row r="68" spans="11:14" ht="15" thickBot="1">
      <c r="K68" s="190"/>
      <c r="L68" s="190"/>
      <c r="M68" s="18" t="s">
        <v>205</v>
      </c>
      <c r="N68" s="12" t="s">
        <v>229</v>
      </c>
    </row>
    <row r="69" spans="11:14" ht="15" thickBot="1"/>
    <row r="70" spans="11:14">
      <c r="K70" s="188" t="s">
        <v>1712</v>
      </c>
      <c r="L70" s="20" t="s">
        <v>190</v>
      </c>
      <c r="M70" s="16" t="str">
        <f>"W-"&amp;RIGHT(M48,LEN(M48)-2)+1</f>
        <v>W-81</v>
      </c>
      <c r="N70" s="3" t="str">
        <f>IF($M$1="","-- bitte Auswahl oben treffen --",IF($M$1="Platzierung",VLOOKUP(M70,Konstellationen_F!$A:$I,Ligen_Auf_Ab_Frauen!$C$1+2,FALSE),IF(ISNA(VLOOKUP(VLOOKUP(M70,Konstellationen_F!$A:$I,Ligen_Auf_Ab_Frauen!$C$1+2,FALSE),Ligen_F!$A:$C,3,FALSE)),"nicht zu ermitteln (siehe oben)",VLOOKUP(VLOOKUP(M70,Konstellationen_F!$A:$I,Ligen_Auf_Ab_Frauen!$C$1+2,FALSE),Ligen_F!$A:$C,3,FALSE))))</f>
        <v>Handballregion Bottwar SG 2</v>
      </c>
    </row>
    <row r="71" spans="11:14">
      <c r="K71" s="189"/>
      <c r="L71" s="21" t="s">
        <v>191</v>
      </c>
      <c r="M71" s="17" t="str">
        <f t="shared" ref="M71:M85" si="5">"W-"&amp;RIGHT(M70,LEN(M70)-2)+1</f>
        <v>W-82</v>
      </c>
      <c r="N71" s="4" t="str">
        <f>IF($M$1="","-- bitte Auswahl oben treffen --",IF($M$1="Platzierung",VLOOKUP(M71,Konstellationen_F!$A:$I,Ligen_Auf_Ab_Frauen!$C$1+2,FALSE),IF(ISNA(VLOOKUP(VLOOKUP(M71,Konstellationen_F!$A:$I,Ligen_Auf_Ab_Frauen!$C$1+2,FALSE),Ligen_F!$A:$C,3,FALSE)),"nicht zu ermitteln (siehe oben)",VLOOKUP(VLOOKUP(M71,Konstellationen_F!$A:$I,Ligen_Auf_Ab_Frauen!$C$1+2,FALSE),Ligen_F!$A:$C,3,FALSE))))</f>
        <v>HSG Böblingen/Sindelfingen 2</v>
      </c>
    </row>
    <row r="72" spans="11:14">
      <c r="K72" s="189"/>
      <c r="L72" s="21" t="s">
        <v>192</v>
      </c>
      <c r="M72" s="17" t="str">
        <f t="shared" si="5"/>
        <v>W-83</v>
      </c>
      <c r="N72" s="4" t="str">
        <f>IF($M$1="","-- bitte Auswahl oben treffen --",IF($M$1="Platzierung",VLOOKUP(M72,Konstellationen_F!$A:$I,Ligen_Auf_Ab_Frauen!$C$1+2,FALSE),IF(ISNA(VLOOKUP(VLOOKUP(M72,Konstellationen_F!$A:$I,Ligen_Auf_Ab_Frauen!$C$1+2,FALSE),Ligen_F!$A:$C,3,FALSE)),"nicht zu ermitteln (siehe oben)",VLOOKUP(VLOOKUP(M72,Konstellationen_F!$A:$I,Ligen_Auf_Ab_Frauen!$C$1+2,FALSE),Ligen_F!$A:$C,3,FALSE))))</f>
        <v>HSG Friedrichshafen-Fischbach</v>
      </c>
    </row>
    <row r="73" spans="11:14">
      <c r="K73" s="189"/>
      <c r="L73" s="21" t="s">
        <v>193</v>
      </c>
      <c r="M73" s="17" t="str">
        <f t="shared" si="5"/>
        <v>W-84</v>
      </c>
      <c r="N73" s="4" t="str">
        <f>IF($M$1="","-- bitte Auswahl oben treffen --",IF($M$1="Platzierung",VLOOKUP(M73,Konstellationen_F!$A:$I,Ligen_Auf_Ab_Frauen!$C$1+2,FALSE),IF(ISNA(VLOOKUP(VLOOKUP(M73,Konstellationen_F!$A:$I,Ligen_Auf_Ab_Frauen!$C$1+2,FALSE),Ligen_F!$A:$C,3,FALSE)),"nicht zu ermitteln (siehe oben)",VLOOKUP(VLOOKUP(M73,Konstellationen_F!$A:$I,Ligen_Auf_Ab_Frauen!$C$1+2,FALSE),Ligen_F!$A:$C,3,FALSE))))</f>
        <v>SV Fellbach</v>
      </c>
    </row>
    <row r="74" spans="11:14">
      <c r="K74" s="189"/>
      <c r="L74" s="21" t="s">
        <v>194</v>
      </c>
      <c r="M74" s="17" t="str">
        <f t="shared" si="5"/>
        <v>W-85</v>
      </c>
      <c r="N74" s="4" t="str">
        <f>IF($M$1="","-- bitte Auswahl oben treffen --",IF($M$1="Platzierung",VLOOKUP(M74,Konstellationen_F!$A:$I,Ligen_Auf_Ab_Frauen!$C$1+2,FALSE),IF(ISNA(VLOOKUP(VLOOKUP(M74,Konstellationen_F!$A:$I,Ligen_Auf_Ab_Frauen!$C$1+2,FALSE),Ligen_F!$A:$C,3,FALSE)),"nicht zu ermitteln (siehe oben)",VLOOKUP(VLOOKUP(M74,Konstellationen_F!$A:$I,Ligen_Auf_Ab_Frauen!$C$1+2,FALSE),Ligen_F!$A:$C,3,FALSE))))</f>
        <v>HSG Baar 2</v>
      </c>
    </row>
    <row r="75" spans="11:14">
      <c r="K75" s="189"/>
      <c r="L75" s="21" t="s">
        <v>195</v>
      </c>
      <c r="M75" s="17" t="str">
        <f t="shared" si="5"/>
        <v>W-86</v>
      </c>
      <c r="N75" s="4" t="str">
        <f>IF($M$1="","-- bitte Auswahl oben treffen --",IF($M$1="Platzierung",VLOOKUP(M75,Konstellationen_F!$A:$I,Ligen_Auf_Ab_Frauen!$C$1+2,FALSE),IF(ISNA(VLOOKUP(VLOOKUP(M75,Konstellationen_F!$A:$I,Ligen_Auf_Ab_Frauen!$C$1+2,FALSE),Ligen_F!$A:$C,3,FALSE)),"nicht zu ermitteln (siehe oben)",VLOOKUP(VLOOKUP(M75,Konstellationen_F!$A:$I,Ligen_Auf_Ab_Frauen!$C$1+2,FALSE),Ligen_F!$A:$C,3,FALSE))))</f>
        <v>TSG Schwäbisch Hall</v>
      </c>
    </row>
    <row r="76" spans="11:14">
      <c r="K76" s="189"/>
      <c r="L76" s="21" t="s">
        <v>196</v>
      </c>
      <c r="M76" s="17" t="str">
        <f t="shared" si="5"/>
        <v>W-87</v>
      </c>
      <c r="N76" s="4" t="str">
        <f>IF($M$1="","-- bitte Auswahl oben treffen --",IF($M$1="Platzierung",VLOOKUP(M76,Konstellationen_F!$A:$I,Ligen_Auf_Ab_Frauen!$C$1+2,FALSE),IF(ISNA(VLOOKUP(VLOOKUP(M76,Konstellationen_F!$A:$I,Ligen_Auf_Ab_Frauen!$C$1+2,FALSE),Ligen_F!$A:$C,3,FALSE)),"nicht zu ermitteln (siehe oben)",VLOOKUP(VLOOKUP(M76,Konstellationen_F!$A:$I,Ligen_Auf_Ab_Frauen!$C$1+2,FALSE),Ligen_F!$A:$C,3,FALSE))))</f>
        <v>TSV Denkendorf 2</v>
      </c>
    </row>
    <row r="77" spans="11:14">
      <c r="K77" s="189"/>
      <c r="L77" s="21" t="s">
        <v>197</v>
      </c>
      <c r="M77" s="17" t="str">
        <f t="shared" si="5"/>
        <v>W-88</v>
      </c>
      <c r="N77" s="4" t="str">
        <f>IF($M$1="","-- bitte Auswahl oben treffen --",IF($M$1="Platzierung",VLOOKUP(M77,Konstellationen_F!$A:$I,Ligen_Auf_Ab_Frauen!$C$1+2,FALSE),IF(ISNA(VLOOKUP(VLOOKUP(M77,Konstellationen_F!$A:$I,Ligen_Auf_Ab_Frauen!$C$1+2,FALSE),Ligen_F!$A:$C,3,FALSE)),"nicht zu ermitteln (siehe oben)",VLOOKUP(VLOOKUP(M77,Konstellationen_F!$A:$I,Ligen_Auf_Ab_Frauen!$C$1+2,FALSE),Ligen_F!$A:$C,3,FALSE))))</f>
        <v>SG Weissach im Tal</v>
      </c>
    </row>
    <row r="78" spans="11:14">
      <c r="K78" s="189"/>
      <c r="L78" s="21" t="s">
        <v>198</v>
      </c>
      <c r="M78" s="17" t="str">
        <f t="shared" si="5"/>
        <v>W-89</v>
      </c>
      <c r="N78" s="4" t="str">
        <f>IF($M$1="","-- bitte Auswahl oben treffen --",IF($M$1="Platzierung",VLOOKUP(M78,Konstellationen_F!$A:$I,Ligen_Auf_Ab_Frauen!$C$1+2,FALSE),IF(ISNA(VLOOKUP(VLOOKUP(M78,Konstellationen_F!$A:$I,Ligen_Auf_Ab_Frauen!$C$1+2,FALSE),Ligen_F!$A:$C,3,FALSE)),"nicht zu ermitteln (siehe oben)",VLOOKUP(VLOOKUP(M78,Konstellationen_F!$A:$I,Ligen_Auf_Ab_Frauen!$C$1+2,FALSE),Ligen_F!$A:$C,3,FALSE))))</f>
        <v>TSV Bartenbach</v>
      </c>
    </row>
    <row r="79" spans="11:14">
      <c r="K79" s="189"/>
      <c r="L79" s="21" t="s">
        <v>199</v>
      </c>
      <c r="M79" s="17" t="str">
        <f t="shared" si="5"/>
        <v>W-90</v>
      </c>
      <c r="N79" s="4" t="str">
        <f>IF($M$1="","-- bitte Auswahl oben treffen --",IF($M$1="Platzierung",VLOOKUP(M79,Konstellationen_F!$A:$I,Ligen_Auf_Ab_Frauen!$C$1+2,FALSE),IF(ISNA(VLOOKUP(VLOOKUP(M79,Konstellationen_F!$A:$I,Ligen_Auf_Ab_Frauen!$C$1+2,FALSE),Ligen_F!$A:$C,3,FALSE)),"nicht zu ermitteln (siehe oben)",VLOOKUP(VLOOKUP(M79,Konstellationen_F!$A:$I,Ligen_Auf_Ab_Frauen!$C$1+2,FALSE),Ligen_F!$A:$C,3,FALSE))))</f>
        <v>TB Richen</v>
      </c>
    </row>
    <row r="80" spans="11:14">
      <c r="K80" s="189"/>
      <c r="L80" s="21" t="s">
        <v>200</v>
      </c>
      <c r="M80" s="17" t="str">
        <f t="shared" si="5"/>
        <v>W-91</v>
      </c>
      <c r="N80" s="4" t="str">
        <f>IF($M$1="","-- bitte Auswahl oben treffen --",IF($M$1="Platzierung",VLOOKUP(M80,Konstellationen_F!$A:$I,Ligen_Auf_Ab_Frauen!$C$1+2,FALSE),IF(ISNA(VLOOKUP(VLOOKUP(M80,Konstellationen_F!$A:$I,Ligen_Auf_Ab_Frauen!$C$1+2,FALSE),Ligen_F!$A:$C,3,FALSE)),"nicht zu ermitteln (siehe oben)",VLOOKUP(VLOOKUP(M80,Konstellationen_F!$A:$I,Ligen_Auf_Ab_Frauen!$C$1+2,FALSE),Ligen_F!$A:$C,3,FALSE))))</f>
        <v>VfL Pfullingen 2</v>
      </c>
    </row>
    <row r="81" spans="8:16">
      <c r="K81" s="189"/>
      <c r="L81" s="21" t="s">
        <v>201</v>
      </c>
      <c r="M81" s="17" t="str">
        <f t="shared" si="5"/>
        <v>W-92</v>
      </c>
      <c r="N81" s="4" t="str">
        <f>IF($M$1="","-- bitte Auswahl oben treffen --",IF($M$1="Platzierung",VLOOKUP(M81,Konstellationen_F!$A:$I,Ligen_Auf_Ab_Frauen!$C$1+2,FALSE),IF(ISNA(VLOOKUP(VLOOKUP(M81,Konstellationen_F!$A:$I,Ligen_Auf_Ab_Frauen!$C$1+2,FALSE),Ligen_F!$A:$C,3,FALSE)),"nicht zu ermitteln (siehe oben)",VLOOKUP(VLOOKUP(M81,Konstellationen_F!$A:$I,Ligen_Auf_Ab_Frauen!$C$1+2,FALSE),Ligen_F!$A:$C,3,FALSE))))</f>
        <v>HSG Neckartal</v>
      </c>
    </row>
    <row r="82" spans="8:16">
      <c r="K82" s="189"/>
      <c r="L82" s="21" t="s">
        <v>202</v>
      </c>
      <c r="M82" s="17" t="str">
        <f t="shared" si="5"/>
        <v>W-93</v>
      </c>
      <c r="N82" s="4" t="str">
        <f>IF($M$1="","-- bitte Auswahl oben treffen --",IF($M$1="Platzierung",VLOOKUP(M82,Konstellationen_F!$A:$I,Ligen_Auf_Ab_Frauen!$C$1+2,FALSE),IF(ISNA(VLOOKUP(VLOOKUP(M82,Konstellationen_F!$A:$I,Ligen_Auf_Ab_Frauen!$C$1+2,FALSE),Ligen_F!$A:$C,3,FALSE)),"nicht zu ermitteln (siehe oben)",VLOOKUP(VLOOKUP(M82,Konstellationen_F!$A:$I,Ligen_Auf_Ab_Frauen!$C$1+2,FALSE),Ligen_F!$A:$C,3,FALSE))))</f>
        <v>SV Hohenacker-Neustadt 2</v>
      </c>
    </row>
    <row r="83" spans="8:16">
      <c r="K83" s="189"/>
      <c r="L83" s="21" t="s">
        <v>203</v>
      </c>
      <c r="M83" s="17" t="str">
        <f t="shared" si="5"/>
        <v>W-94</v>
      </c>
      <c r="N83" s="4" t="str">
        <f>IF($M$1="","-- bitte Auswahl oben treffen --",IF($M$1="Platzierung",VLOOKUP(M83,Konstellationen_F!$A:$I,Ligen_Auf_Ab_Frauen!$C$1+2,FALSE),IF(ISNA(VLOOKUP(VLOOKUP(M83,Konstellationen_F!$A:$I,Ligen_Auf_Ab_Frauen!$C$1+2,FALSE),Ligen_F!$A:$C,3,FALSE)),"nicht zu ermitteln (siehe oben)",VLOOKUP(VLOOKUP(M83,Konstellationen_F!$A:$I,Ligen_Auf_Ab_Frauen!$C$1+2,FALSE),Ligen_F!$A:$C,3,FALSE))))</f>
        <v>HC LJG Vogt</v>
      </c>
    </row>
    <row r="84" spans="8:16">
      <c r="K84" s="189"/>
      <c r="L84" s="21" t="s">
        <v>204</v>
      </c>
      <c r="M84" s="17" t="str">
        <f t="shared" si="5"/>
        <v>W-95</v>
      </c>
      <c r="N84" s="4" t="str">
        <f>IF($M$1="","-- bitte Auswahl oben treffen --",IF($M$1="Platzierung",VLOOKUP(M84,Konstellationen_F!$A:$I,Ligen_Auf_Ab_Frauen!$C$1+2,FALSE),IF(ISNA(VLOOKUP(VLOOKUP(M84,Konstellationen_F!$A:$I,Ligen_Auf_Ab_Frauen!$C$1+2,FALSE),Ligen_F!$A:$C,3,FALSE)),"nicht zu ermitteln (siehe oben)",VLOOKUP(VLOOKUP(M84,Konstellationen_F!$A:$I,Ligen_Auf_Ab_Frauen!$C$1+2,FALSE),Ligen_F!$A:$C,3,FALSE))))</f>
        <v>HSG Oberkochen/Königsbronn</v>
      </c>
    </row>
    <row r="85" spans="8:16" ht="15" thickBot="1">
      <c r="K85" s="190"/>
      <c r="L85" s="22" t="s">
        <v>205</v>
      </c>
      <c r="M85" s="18" t="str">
        <f t="shared" si="5"/>
        <v>W-96</v>
      </c>
      <c r="N85" s="6" t="str">
        <f>IF($M$1="","-- bitte Auswahl oben treffen --",IF($M$1="Platzierung",VLOOKUP(M85,Konstellationen_F!$A:$I,Ligen_Auf_Ab_Frauen!$C$1+2,FALSE),IF(ISNA(VLOOKUP(VLOOKUP(M85,Konstellationen_F!$A:$I,Ligen_Auf_Ab_Frauen!$C$1+2,FALSE),Ligen_F!$A:$C,3,FALSE)),"nicht zu ermitteln (siehe oben)",VLOOKUP(VLOOKUP(M85,Konstellationen_F!$A:$I,Ligen_Auf_Ab_Frauen!$C$1+2,FALSE),Ligen_F!$A:$C,3,FALSE))))</f>
        <v>HSG Ebersbach/Bünzwangen</v>
      </c>
    </row>
    <row r="86" spans="8:16" ht="15" thickBot="1"/>
    <row r="87" spans="8:16" ht="15">
      <c r="H87" s="223" t="s">
        <v>1739</v>
      </c>
      <c r="I87" s="224"/>
      <c r="K87" s="211" t="s">
        <v>1713</v>
      </c>
      <c r="L87" s="20" t="s">
        <v>1353</v>
      </c>
      <c r="M87" s="16" t="str">
        <f>"W-"&amp;RIGHT(M85,LEN(M85)-2)+1</f>
        <v>W-97</v>
      </c>
      <c r="N87" s="3" t="str">
        <f>IF($M$1="","-- bitte Auswahl oben treffen --",IF($M$1="Platzierung",VLOOKUP(M87,Konstellationen_F!$A:$I,Ligen_Auf_Ab_Frauen!$C$1+2,FALSE),IF(ISNA(VLOOKUP(VLOOKUP(M87,Konstellationen_F!$A:$I,Ligen_Auf_Ab_Frauen!$C$1+2,FALSE),Ligen_F!$A:$C,3,FALSE)),"nicht zu ermitteln (siehe oben)",VLOOKUP(VLOOKUP(M87,Konstellationen_F!$A:$I,Ligen_Auf_Ab_Frauen!$C$1+2,FALSE),Ligen_F!$A:$C,3,FALSE))))</f>
        <v>HSG Kochertürn/Stein</v>
      </c>
      <c r="O87" s="106" t="str">
        <f>IF($M$1="Mannschaften","kommt in neuen Bezirk "&amp;VLOOKUP(IF(MID(N87,LEN(N87)-1,1)=" ",LEFT(N87,LEN(N87)-2),N87),'Vereine nach Bezirk'!A:B,2,FALSE),"")</f>
        <v>kommt in neuen Bezirk 1</v>
      </c>
      <c r="P87" s="107"/>
    </row>
    <row r="88" spans="8:16">
      <c r="H88" s="143" t="s">
        <v>1737</v>
      </c>
      <c r="I88" s="144" t="s">
        <v>1738</v>
      </c>
      <c r="K88" s="212"/>
      <c r="L88" s="21" t="s">
        <v>1354</v>
      </c>
      <c r="M88" s="17" t="str">
        <f t="shared" ref="M88:M94" si="6">"W-"&amp;RIGHT(M87,LEN(M87)-2)+1</f>
        <v>W-98</v>
      </c>
      <c r="N88" s="4" t="str">
        <f>IF($M$1="","-- bitte Auswahl oben treffen --",IF($M$1="Platzierung",VLOOKUP(M88,Konstellationen_F!$A:$I,Ligen_Auf_Ab_Frauen!$C$1+2,FALSE),IF(ISNA(VLOOKUP(VLOOKUP(M88,Konstellationen_F!$A:$I,Ligen_Auf_Ab_Frauen!$C$1+2,FALSE),Ligen_F!$A:$C,3,FALSE)),"nicht zu ermitteln (siehe oben)",VLOOKUP(VLOOKUP(M88,Konstellationen_F!$A:$I,Ligen_Auf_Ab_Frauen!$C$1+2,FALSE),Ligen_F!$A:$C,3,FALSE))))</f>
        <v>TSV Hardthausen</v>
      </c>
      <c r="O88" s="108" t="str">
        <f>IF($M$1="Mannschaften","kommt in neuen Bezirk "&amp;VLOOKUP(IF(MID(N88,LEN(N88)-1,1)=" ",LEFT(N88,LEN(N88)-2),N88),'Vereine nach Bezirk'!A:B,2,FALSE),"")</f>
        <v>kommt in neuen Bezirk 1</v>
      </c>
      <c r="P88" s="109"/>
    </row>
    <row r="89" spans="8:16">
      <c r="H89" s="145" t="s">
        <v>1740</v>
      </c>
      <c r="I89" s="146" t="str">
        <f>HBW!B39</f>
        <v>TV Nellingen</v>
      </c>
      <c r="K89" s="212"/>
      <c r="L89" s="21" t="s">
        <v>1355</v>
      </c>
      <c r="M89" s="17" t="str">
        <f t="shared" si="6"/>
        <v>W-99</v>
      </c>
      <c r="N89" s="4" t="str">
        <f>IF($M$1="","-- bitte Auswahl oben treffen --",IF($M$1="Platzierung",VLOOKUP(M89,Konstellationen_F!$A:$I,Ligen_Auf_Ab_Frauen!$C$1+2,FALSE),IF(ISNA(VLOOKUP(VLOOKUP(M89,Konstellationen_F!$A:$I,Ligen_Auf_Ab_Frauen!$C$1+2,FALSE),Ligen_F!$A:$C,3,FALSE)),"nicht zu ermitteln (siehe oben)",VLOOKUP(VLOOKUP(M89,Konstellationen_F!$A:$I,Ligen_Auf_Ab_Frauen!$C$1+2,FALSE),Ligen_F!$A:$C,3,FALSE))))</f>
        <v>HWB Handball Winterlingen-Bitz</v>
      </c>
      <c r="O89" s="108" t="str">
        <f>IF($M$1="Mannschaften","kommt in neuen Bezirk "&amp;VLOOKUP(IF(MID(N89,LEN(N89)-1,1)=" ",LEFT(N89,LEN(N89)-2),N89),'Vereine nach Bezirk'!A:B,2,FALSE),"")</f>
        <v>kommt in neuen Bezirk 5</v>
      </c>
      <c r="P89" s="109"/>
    </row>
    <row r="90" spans="8:16">
      <c r="H90" s="145" t="s">
        <v>1741</v>
      </c>
      <c r="I90" s="146" t="s">
        <v>864</v>
      </c>
      <c r="K90" s="212"/>
      <c r="L90" s="21" t="s">
        <v>1356</v>
      </c>
      <c r="M90" s="17" t="str">
        <f t="shared" si="6"/>
        <v>W-100</v>
      </c>
      <c r="N90" s="4" t="str">
        <f>IF($M$1="","-- bitte Auswahl oben treffen --",IF($M$1="Platzierung",VLOOKUP(M90,Konstellationen_F!$A:$I,Ligen_Auf_Ab_Frauen!$C$1+2,FALSE),IF(ISNA(VLOOKUP(VLOOKUP(M90,Konstellationen_F!$A:$I,Ligen_Auf_Ab_Frauen!$C$1+2,FALSE),Ligen_F!$A:$C,3,FALSE)),"nicht zu ermitteln (siehe oben)",VLOOKUP(VLOOKUP(M90,Konstellationen_F!$A:$I,Ligen_Auf_Ab_Frauen!$C$1+2,FALSE),Ligen_F!$A:$C,3,FALSE))))</f>
        <v>HSG Fridingen/Mühlheim 2</v>
      </c>
      <c r="O90" s="108" t="str">
        <f>IF($M$1="Mannschaften","kommt in neuen Bezirk "&amp;VLOOKUP(IF(MID(N90,LEN(N90)-1,1)=" ",LEFT(N90,LEN(N90)-2),N90),'Vereine nach Bezirk'!A:B,2,FALSE),"")</f>
        <v>kommt in neuen Bezirk 5</v>
      </c>
      <c r="P90" s="109"/>
    </row>
    <row r="91" spans="8:16" ht="15" thickBot="1">
      <c r="H91" s="147" t="s">
        <v>1742</v>
      </c>
      <c r="I91" s="148" t="str">
        <f>HVW!B129</f>
        <v>TV Möglingen</v>
      </c>
      <c r="K91" s="212"/>
      <c r="L91" s="21" t="s">
        <v>1357</v>
      </c>
      <c r="M91" s="17" t="str">
        <f t="shared" si="6"/>
        <v>W-101</v>
      </c>
      <c r="N91" s="4" t="str">
        <f>IF($M$1="","-- bitte Auswahl oben treffen --",IF($M$1="Platzierung",VLOOKUP(M91,Konstellationen_F!$A:$I,Ligen_Auf_Ab_Frauen!$C$1+2,FALSE),IF(ISNA(VLOOKUP(VLOOKUP(M91,Konstellationen_F!$A:$I,Ligen_Auf_Ab_Frauen!$C$1+2,FALSE),Ligen_F!$A:$C,3,FALSE)),"nicht zu ermitteln (siehe oben)",VLOOKUP(VLOOKUP(M91,Konstellationen_F!$A:$I,Ligen_Auf_Ab_Frauen!$C$1+2,FALSE),Ligen_F!$A:$C,3,FALSE))))</f>
        <v>HSG Ermstal</v>
      </c>
      <c r="O91" s="108" t="str">
        <f>IF($M$1="Mannschaften","kommt in neuen Bezirk "&amp;VLOOKUP(IF(MID(N91,LEN(N91)-1,1)=" ",LEFT(N91,LEN(N91)-2),N91),'Vereine nach Bezirk'!A:B,2,FALSE),"")</f>
        <v>kommt in neuen Bezirk 3</v>
      </c>
      <c r="P91" s="109"/>
    </row>
    <row r="92" spans="8:16">
      <c r="K92" s="212"/>
      <c r="L92" s="21" t="s">
        <v>1358</v>
      </c>
      <c r="M92" s="17" t="str">
        <f t="shared" si="6"/>
        <v>W-102</v>
      </c>
      <c r="N92" s="4" t="str">
        <f>IF($M$1="","-- bitte Auswahl oben treffen --",IF($M$1="Platzierung",VLOOKUP(M92,Konstellationen_F!$A:$I,Ligen_Auf_Ab_Frauen!$C$1+2,FALSE),IF(ISNA(VLOOKUP(VLOOKUP(M92,Konstellationen_F!$A:$I,Ligen_Auf_Ab_Frauen!$C$1+2,FALSE),Ligen_F!$A:$C,3,FALSE)),"nicht zu ermitteln (siehe oben)",VLOOKUP(VLOOKUP(M92,Konstellationen_F!$A:$I,Ligen_Auf_Ab_Frauen!$C$1+2,FALSE),Ligen_F!$A:$C,3,FALSE))))</f>
        <v>TEAM Esslingen</v>
      </c>
      <c r="O92" s="108" t="str">
        <f>IF($M$1="Mannschaften","kommt in neuen Bezirk "&amp;VLOOKUP(IF(MID(N92,LEN(N92)-1,1)=" ",LEFT(N92,LEN(N92)-2),N92),'Vereine nach Bezirk'!A:B,2,FALSE),"")</f>
        <v>kommt in neuen Bezirk 3</v>
      </c>
      <c r="P92" s="109"/>
    </row>
    <row r="93" spans="8:16">
      <c r="H93" t="s">
        <v>1743</v>
      </c>
      <c r="K93" s="212"/>
      <c r="L93" s="21" t="s">
        <v>1359</v>
      </c>
      <c r="M93" s="17" t="str">
        <f t="shared" si="6"/>
        <v>W-103</v>
      </c>
      <c r="N93" s="4" t="str">
        <f>IF($M$1="","-- bitte Auswahl oben treffen --",IF($M$1="Platzierung",VLOOKUP(M93,Konstellationen_F!$A:$I,Ligen_Auf_Ab_Frauen!$C$1+2,FALSE),IF(ISNA(VLOOKUP(VLOOKUP(M93,Konstellationen_F!$A:$I,Ligen_Auf_Ab_Frauen!$C$1+2,FALSE),Ligen_F!$A:$C,3,FALSE)),"nicht zu ermitteln (siehe oben)",VLOOKUP(VLOOKUP(M93,Konstellationen_F!$A:$I,Ligen_Auf_Ab_Frauen!$C$1+2,FALSE),Ligen_F!$A:$C,3,FALSE))))</f>
        <v>TSG Söflingen &amp; Ehingen</v>
      </c>
      <c r="O93" s="108" t="str">
        <f>IF($M$1="Mannschaften","kommt in neuen Bezirk "&amp;VLOOKUP(IF(MID(N93,LEN(N93)-1,1)=" ",LEFT(N93,LEN(N93)-2),N93),'Vereine nach Bezirk'!A:B,2,FALSE),"")</f>
        <v>kommt in neuen Bezirk 4</v>
      </c>
      <c r="P93" s="109"/>
    </row>
    <row r="94" spans="8:16" ht="15" thickBot="1">
      <c r="H94" t="s">
        <v>1744</v>
      </c>
      <c r="K94" s="213"/>
      <c r="L94" s="22" t="s">
        <v>1360</v>
      </c>
      <c r="M94" s="18" t="str">
        <f t="shared" si="6"/>
        <v>W-104</v>
      </c>
      <c r="N94" s="6" t="str">
        <f>IF($M$1="","-- bitte Auswahl oben treffen --",IF($M$1="Platzierung",VLOOKUP(M94,Konstellationen_F!$A:$I,Ligen_Auf_Ab_Frauen!$C$1+2,FALSE),IF(ISNA(VLOOKUP(VLOOKUP(M94,Konstellationen_F!$A:$I,Ligen_Auf_Ab_Frauen!$C$1+2,FALSE),Ligen_F!$A:$C,3,FALSE)),"nicht zu ermitteln (siehe oben)",VLOOKUP(VLOOKUP(M94,Konstellationen_F!$A:$I,Ligen_Auf_Ab_Frauen!$C$1+2,FALSE),Ligen_F!$A:$C,3,FALSE))))</f>
        <v>TV Weingarten Handball</v>
      </c>
      <c r="O94" s="110" t="str">
        <f>IF($M$1="Mannschaften","kommt in neuen Bezirk "&amp;VLOOKUP(IF(MID(N94,LEN(N94)-1,1)=" ",LEFT(N94,LEN(N94)-2),N94),'Vereine nach Bezirk'!A:B,2,FALSE),"")</f>
        <v>kommt in neuen Bezirk 4</v>
      </c>
      <c r="P94" s="111"/>
    </row>
    <row r="95" spans="8:16">
      <c r="H95" t="s">
        <v>1745</v>
      </c>
    </row>
  </sheetData>
  <sheetProtection algorithmName="SHA-512" hashValue="HmQTfvS1jxxjLjHVwmKJrU7nHKoqPtAjvAR2N5KHC6fYw7vt1FFdGCNZBB6+BlbieDP+7beGIzL84/MeXbLKlQ==" saltValue="YNeN3YMLogI5+QN2uEgyXg==" spinCount="100000" sheet="1" objects="1" scenarios="1" selectLockedCells="1"/>
  <mergeCells count="30">
    <mergeCell ref="K87:K94"/>
    <mergeCell ref="A7:A8"/>
    <mergeCell ref="B7:B8"/>
    <mergeCell ref="L49:N50"/>
    <mergeCell ref="L51:N52"/>
    <mergeCell ref="L53:L68"/>
    <mergeCell ref="K70:K85"/>
    <mergeCell ref="B24:D25"/>
    <mergeCell ref="B26:D27"/>
    <mergeCell ref="B28:B31"/>
    <mergeCell ref="F46:F53"/>
    <mergeCell ref="H87:I87"/>
    <mergeCell ref="A10:A31"/>
    <mergeCell ref="B12:B23"/>
    <mergeCell ref="B10:B11"/>
    <mergeCell ref="M1:N1"/>
    <mergeCell ref="M2:N2"/>
    <mergeCell ref="L7:L14"/>
    <mergeCell ref="G11:G32"/>
    <mergeCell ref="L15:L48"/>
    <mergeCell ref="G33:I34"/>
    <mergeCell ref="G35:I36"/>
    <mergeCell ref="G37:G44"/>
    <mergeCell ref="K7:K68"/>
    <mergeCell ref="C1:D2"/>
    <mergeCell ref="F7:F44"/>
    <mergeCell ref="G7:G10"/>
    <mergeCell ref="A33:A36"/>
    <mergeCell ref="C3:D3"/>
    <mergeCell ref="C4:D4"/>
  </mergeCells>
  <conditionalFormatting sqref="D10:D16">
    <cfRule type="containsText" dxfId="0" priority="1" operator="containsText" text="Anzahl RL-Absteiger zu hoch">
      <formula>NOT(ISERROR(SEARCH("Anzahl RL-Absteiger zu hoch",D10)))</formula>
    </cfRule>
  </conditionalFormatting>
  <dataValidations count="2">
    <dataValidation type="list" allowBlank="1" showInputMessage="1" showErrorMessage="1" sqref="C1:D2" xr:uid="{10759E21-0FDF-466D-A59E-6D2B3F4BBD2E}">
      <formula1>Absteiger_F</formula1>
    </dataValidation>
    <dataValidation type="list" allowBlank="1" showInputMessage="1" showErrorMessage="1" sqref="M1:N1" xr:uid="{1CD77813-63EF-4EF1-A94C-643409A9597D}">
      <formula1>Darstellung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2B9-9FD5-4437-A84F-047625A6AB5F}">
  <sheetPr>
    <pageSetUpPr fitToPage="1"/>
  </sheetPr>
  <dimension ref="A1:K109"/>
  <sheetViews>
    <sheetView zoomScale="50" zoomScaleNormal="50" workbookViewId="0"/>
  </sheetViews>
  <sheetFormatPr baseColWidth="10" defaultRowHeight="14.25"/>
  <cols>
    <col min="1" max="1" width="8" bestFit="1" customWidth="1"/>
    <col min="2" max="9" width="20.75" customWidth="1"/>
  </cols>
  <sheetData>
    <row r="1" spans="1:11">
      <c r="A1" s="23" t="s">
        <v>233</v>
      </c>
      <c r="B1" s="23" t="s">
        <v>234</v>
      </c>
      <c r="C1" s="23" t="s">
        <v>235</v>
      </c>
      <c r="D1" s="23" t="s">
        <v>236</v>
      </c>
      <c r="E1" s="23" t="s">
        <v>237</v>
      </c>
      <c r="F1" s="23" t="s">
        <v>238</v>
      </c>
      <c r="G1" s="23" t="s">
        <v>247</v>
      </c>
      <c r="H1" s="23" t="s">
        <v>248</v>
      </c>
      <c r="I1" s="23" t="s">
        <v>1674</v>
      </c>
    </row>
    <row r="2" spans="1:11">
      <c r="A2" s="19" t="s">
        <v>1613</v>
      </c>
      <c r="B2" s="151" t="s">
        <v>1615</v>
      </c>
      <c r="C2" s="151" t="s">
        <v>1615</v>
      </c>
      <c r="D2" s="151" t="s">
        <v>1615</v>
      </c>
      <c r="E2" s="151" t="s">
        <v>1615</v>
      </c>
      <c r="F2" s="151" t="s">
        <v>1615</v>
      </c>
      <c r="G2" s="151" t="s">
        <v>1615</v>
      </c>
      <c r="H2" t="s">
        <v>1615</v>
      </c>
      <c r="I2" t="s">
        <v>1615</v>
      </c>
    </row>
    <row r="3" spans="1:11">
      <c r="A3" s="19" t="s">
        <v>1614</v>
      </c>
      <c r="B3" s="151" t="s">
        <v>1616</v>
      </c>
      <c r="C3" s="151" t="s">
        <v>1616</v>
      </c>
      <c r="D3" s="151" t="s">
        <v>1616</v>
      </c>
      <c r="E3" s="151" t="s">
        <v>1616</v>
      </c>
      <c r="F3" s="151" t="s">
        <v>1616</v>
      </c>
      <c r="G3" s="151" t="s">
        <v>1616</v>
      </c>
      <c r="H3" t="s">
        <v>1616</v>
      </c>
      <c r="I3" t="s">
        <v>1616</v>
      </c>
      <c r="K3" s="151" t="s">
        <v>1746</v>
      </c>
    </row>
    <row r="4" spans="1:11">
      <c r="A4" s="19" t="s">
        <v>0</v>
      </c>
      <c r="B4" s="154" t="s">
        <v>40</v>
      </c>
      <c r="C4" s="153" t="s">
        <v>230</v>
      </c>
      <c r="D4" s="153" t="s">
        <v>230</v>
      </c>
      <c r="E4" s="153" t="s">
        <v>230</v>
      </c>
      <c r="F4" s="153" t="s">
        <v>230</v>
      </c>
      <c r="G4" s="153" t="s">
        <v>230</v>
      </c>
      <c r="H4" t="s">
        <v>230</v>
      </c>
      <c r="I4" t="s">
        <v>230</v>
      </c>
      <c r="K4" s="153" t="s">
        <v>1747</v>
      </c>
    </row>
    <row r="5" spans="1:11">
      <c r="A5" s="19" t="s">
        <v>1</v>
      </c>
      <c r="B5" s="154" t="s">
        <v>41</v>
      </c>
      <c r="C5" s="154" t="s">
        <v>40</v>
      </c>
      <c r="D5" s="153" t="s">
        <v>231</v>
      </c>
      <c r="E5" s="153" t="s">
        <v>231</v>
      </c>
      <c r="F5" s="153" t="s">
        <v>231</v>
      </c>
      <c r="G5" s="153" t="s">
        <v>231</v>
      </c>
      <c r="H5" t="s">
        <v>231</v>
      </c>
      <c r="I5" t="s">
        <v>231</v>
      </c>
      <c r="K5" s="154" t="s">
        <v>1748</v>
      </c>
    </row>
    <row r="6" spans="1:11">
      <c r="A6" s="19" t="s">
        <v>2</v>
      </c>
      <c r="B6" s="154" t="s">
        <v>42</v>
      </c>
      <c r="C6" s="154" t="s">
        <v>41</v>
      </c>
      <c r="D6" s="154" t="s">
        <v>40</v>
      </c>
      <c r="E6" s="153" t="s">
        <v>232</v>
      </c>
      <c r="F6" s="153" t="s">
        <v>232</v>
      </c>
      <c r="G6" s="153" t="s">
        <v>232</v>
      </c>
      <c r="H6" t="s">
        <v>232</v>
      </c>
      <c r="I6" t="s">
        <v>232</v>
      </c>
      <c r="K6" s="155" t="s">
        <v>1749</v>
      </c>
    </row>
    <row r="7" spans="1:11">
      <c r="A7" s="19" t="s">
        <v>3</v>
      </c>
      <c r="B7" s="154" t="s">
        <v>43</v>
      </c>
      <c r="C7" s="154" t="s">
        <v>42</v>
      </c>
      <c r="D7" s="154" t="s">
        <v>41</v>
      </c>
      <c r="E7" s="154" t="s">
        <v>40</v>
      </c>
      <c r="F7" s="153" t="s">
        <v>239</v>
      </c>
      <c r="G7" s="153" t="s">
        <v>239</v>
      </c>
      <c r="H7" t="s">
        <v>239</v>
      </c>
      <c r="I7" t="s">
        <v>239</v>
      </c>
    </row>
    <row r="8" spans="1:11">
      <c r="A8" s="19" t="s">
        <v>4</v>
      </c>
      <c r="B8" s="154" t="s">
        <v>44</v>
      </c>
      <c r="C8" s="154" t="s">
        <v>43</v>
      </c>
      <c r="D8" s="154" t="s">
        <v>42</v>
      </c>
      <c r="E8" s="154" t="s">
        <v>41</v>
      </c>
      <c r="F8" s="154" t="s">
        <v>40</v>
      </c>
      <c r="G8" s="153" t="s">
        <v>249</v>
      </c>
      <c r="H8" t="s">
        <v>249</v>
      </c>
      <c r="I8" t="s">
        <v>249</v>
      </c>
    </row>
    <row r="9" spans="1:11">
      <c r="A9" s="19" t="s">
        <v>5</v>
      </c>
      <c r="B9" s="154" t="s">
        <v>45</v>
      </c>
      <c r="C9" s="154" t="s">
        <v>44</v>
      </c>
      <c r="D9" s="154" t="s">
        <v>43</v>
      </c>
      <c r="E9" s="154" t="s">
        <v>42</v>
      </c>
      <c r="F9" s="154" t="s">
        <v>41</v>
      </c>
      <c r="G9" s="154" t="s">
        <v>40</v>
      </c>
      <c r="H9" t="s">
        <v>250</v>
      </c>
      <c r="I9" t="s">
        <v>250</v>
      </c>
    </row>
    <row r="10" spans="1:11">
      <c r="A10" s="19" t="s">
        <v>6</v>
      </c>
      <c r="B10" s="154" t="s">
        <v>46</v>
      </c>
      <c r="C10" s="154" t="s">
        <v>45</v>
      </c>
      <c r="D10" s="154" t="s">
        <v>44</v>
      </c>
      <c r="E10" s="154" t="s">
        <v>43</v>
      </c>
      <c r="F10" s="154" t="s">
        <v>42</v>
      </c>
      <c r="G10" s="154" t="s">
        <v>41</v>
      </c>
      <c r="H10" t="s">
        <v>40</v>
      </c>
      <c r="I10" t="s">
        <v>1675</v>
      </c>
    </row>
    <row r="11" spans="1:11">
      <c r="A11" s="19" t="s">
        <v>7</v>
      </c>
      <c r="B11" s="154" t="s">
        <v>47</v>
      </c>
      <c r="C11" s="154" t="s">
        <v>46</v>
      </c>
      <c r="D11" s="154" t="s">
        <v>45</v>
      </c>
      <c r="E11" s="154" t="s">
        <v>44</v>
      </c>
      <c r="F11" s="154" t="s">
        <v>43</v>
      </c>
      <c r="G11" s="154" t="s">
        <v>42</v>
      </c>
      <c r="H11" t="s">
        <v>41</v>
      </c>
      <c r="I11" t="s">
        <v>40</v>
      </c>
    </row>
    <row r="12" spans="1:11">
      <c r="A12" s="19" t="s">
        <v>8</v>
      </c>
      <c r="B12" s="151" t="s">
        <v>312</v>
      </c>
      <c r="C12" s="154" t="s">
        <v>47</v>
      </c>
      <c r="D12" s="154" t="s">
        <v>46</v>
      </c>
      <c r="E12" s="154" t="s">
        <v>45</v>
      </c>
      <c r="F12" s="154" t="s">
        <v>44</v>
      </c>
      <c r="G12" s="154" t="s">
        <v>43</v>
      </c>
      <c r="H12" t="s">
        <v>42</v>
      </c>
      <c r="I12" t="s">
        <v>41</v>
      </c>
    </row>
    <row r="13" spans="1:11">
      <c r="A13" s="19" t="s">
        <v>9</v>
      </c>
      <c r="B13" s="151" t="s">
        <v>313</v>
      </c>
      <c r="C13" s="151" t="s">
        <v>312</v>
      </c>
      <c r="D13" s="154" t="s">
        <v>47</v>
      </c>
      <c r="E13" s="151" t="s">
        <v>312</v>
      </c>
      <c r="F13" s="154" t="s">
        <v>45</v>
      </c>
      <c r="G13" s="154" t="s">
        <v>44</v>
      </c>
      <c r="H13" t="s">
        <v>43</v>
      </c>
      <c r="I13" t="s">
        <v>42</v>
      </c>
    </row>
    <row r="14" spans="1:11">
      <c r="A14" s="19" t="s">
        <v>10</v>
      </c>
      <c r="B14" s="151" t="s">
        <v>51</v>
      </c>
      <c r="C14" s="151" t="s">
        <v>313</v>
      </c>
      <c r="D14" s="151" t="s">
        <v>312</v>
      </c>
      <c r="E14" s="151" t="s">
        <v>313</v>
      </c>
      <c r="F14" s="151" t="s">
        <v>312</v>
      </c>
      <c r="G14" s="151" t="s">
        <v>312</v>
      </c>
      <c r="H14" t="s">
        <v>44</v>
      </c>
      <c r="I14" t="s">
        <v>43</v>
      </c>
    </row>
    <row r="15" spans="1:11">
      <c r="A15" s="19" t="s">
        <v>11</v>
      </c>
      <c r="B15" s="151" t="s">
        <v>50</v>
      </c>
      <c r="C15" s="151" t="s">
        <v>51</v>
      </c>
      <c r="D15" s="151" t="s">
        <v>313</v>
      </c>
      <c r="E15" s="151" t="s">
        <v>51</v>
      </c>
      <c r="F15" s="151" t="s">
        <v>313</v>
      </c>
      <c r="G15" s="151" t="s">
        <v>313</v>
      </c>
      <c r="H15" t="s">
        <v>312</v>
      </c>
      <c r="I15" t="s">
        <v>44</v>
      </c>
    </row>
    <row r="16" spans="1:11">
      <c r="A16" s="19" t="s">
        <v>12</v>
      </c>
      <c r="B16" s="155" t="s">
        <v>53</v>
      </c>
      <c r="C16" s="155" t="s">
        <v>50</v>
      </c>
      <c r="D16" s="155" t="s">
        <v>51</v>
      </c>
      <c r="E16" s="155" t="s">
        <v>50</v>
      </c>
      <c r="F16" s="155" t="s">
        <v>51</v>
      </c>
      <c r="G16" s="155" t="s">
        <v>51</v>
      </c>
      <c r="H16" t="s">
        <v>313</v>
      </c>
      <c r="I16" t="s">
        <v>312</v>
      </c>
    </row>
    <row r="17" spans="1:9">
      <c r="A17" s="19" t="s">
        <v>13</v>
      </c>
      <c r="B17" s="155" t="s">
        <v>54</v>
      </c>
      <c r="C17" s="155" t="s">
        <v>52</v>
      </c>
      <c r="D17" s="155" t="s">
        <v>50</v>
      </c>
      <c r="E17" s="155" t="s">
        <v>52</v>
      </c>
      <c r="F17" s="155" t="s">
        <v>50</v>
      </c>
      <c r="G17" s="155" t="s">
        <v>50</v>
      </c>
      <c r="H17" t="s">
        <v>51</v>
      </c>
      <c r="I17" t="s">
        <v>313</v>
      </c>
    </row>
    <row r="18" spans="1:9">
      <c r="A18" s="19" t="s">
        <v>14</v>
      </c>
      <c r="B18" s="155" t="s">
        <v>55</v>
      </c>
      <c r="C18" s="155" t="s">
        <v>53</v>
      </c>
      <c r="D18" s="155" t="s">
        <v>52</v>
      </c>
      <c r="E18" s="155" t="s">
        <v>53</v>
      </c>
      <c r="F18" s="155" t="s">
        <v>52</v>
      </c>
      <c r="G18" s="155" t="s">
        <v>52</v>
      </c>
      <c r="H18" t="s">
        <v>50</v>
      </c>
      <c r="I18" t="s">
        <v>51</v>
      </c>
    </row>
    <row r="19" spans="1:9">
      <c r="A19" s="19" t="s">
        <v>15</v>
      </c>
      <c r="B19" s="155" t="s">
        <v>56</v>
      </c>
      <c r="C19" s="155" t="s">
        <v>54</v>
      </c>
      <c r="D19" s="155" t="s">
        <v>53</v>
      </c>
      <c r="E19" s="155" t="s">
        <v>54</v>
      </c>
      <c r="F19" s="155" t="s">
        <v>53</v>
      </c>
      <c r="G19" s="155" t="s">
        <v>53</v>
      </c>
      <c r="H19" t="s">
        <v>52</v>
      </c>
      <c r="I19" t="s">
        <v>50</v>
      </c>
    </row>
    <row r="20" spans="1:9">
      <c r="A20" s="19" t="s">
        <v>16</v>
      </c>
      <c r="B20" s="153" t="s">
        <v>48</v>
      </c>
      <c r="C20" s="153" t="s">
        <v>48</v>
      </c>
      <c r="D20" s="153" t="s">
        <v>48</v>
      </c>
      <c r="E20" s="153" t="s">
        <v>46</v>
      </c>
      <c r="F20" s="153" t="s">
        <v>46</v>
      </c>
      <c r="G20" s="153" t="s">
        <v>45</v>
      </c>
      <c r="H20" t="s">
        <v>53</v>
      </c>
      <c r="I20" t="s">
        <v>52</v>
      </c>
    </row>
    <row r="21" spans="1:9">
      <c r="A21" s="19" t="s">
        <v>17</v>
      </c>
      <c r="B21" s="154" t="s">
        <v>52</v>
      </c>
      <c r="C21" s="154" t="s">
        <v>55</v>
      </c>
      <c r="D21" s="154" t="s">
        <v>54</v>
      </c>
      <c r="E21" s="153" t="s">
        <v>47</v>
      </c>
      <c r="F21" s="153" t="s">
        <v>47</v>
      </c>
      <c r="G21" s="153" t="s">
        <v>46</v>
      </c>
      <c r="H21" t="s">
        <v>45</v>
      </c>
      <c r="I21" t="s">
        <v>53</v>
      </c>
    </row>
    <row r="22" spans="1:9">
      <c r="A22" s="19" t="s">
        <v>18</v>
      </c>
      <c r="B22" s="154" t="s">
        <v>57</v>
      </c>
      <c r="C22" s="154" t="s">
        <v>56</v>
      </c>
      <c r="D22" s="154" t="s">
        <v>55</v>
      </c>
      <c r="E22" s="153" t="s">
        <v>48</v>
      </c>
      <c r="F22" s="153" t="s">
        <v>48</v>
      </c>
      <c r="G22" s="153" t="s">
        <v>47</v>
      </c>
      <c r="H22" t="s">
        <v>46</v>
      </c>
      <c r="I22" t="s">
        <v>45</v>
      </c>
    </row>
    <row r="23" spans="1:9">
      <c r="A23" s="19" t="s">
        <v>19</v>
      </c>
      <c r="B23" s="154" t="s">
        <v>58</v>
      </c>
      <c r="C23" s="154" t="s">
        <v>57</v>
      </c>
      <c r="D23" s="154" t="s">
        <v>56</v>
      </c>
      <c r="E23" s="154" t="s">
        <v>55</v>
      </c>
      <c r="F23" s="154" t="s">
        <v>54</v>
      </c>
      <c r="G23" s="153" t="s">
        <v>48</v>
      </c>
      <c r="H23" t="s">
        <v>47</v>
      </c>
      <c r="I23" t="s">
        <v>46</v>
      </c>
    </row>
    <row r="24" spans="1:9">
      <c r="A24" s="19" t="s">
        <v>20</v>
      </c>
      <c r="B24" s="154" t="s">
        <v>59</v>
      </c>
      <c r="C24" s="154" t="s">
        <v>58</v>
      </c>
      <c r="D24" s="154" t="s">
        <v>57</v>
      </c>
      <c r="E24" s="154" t="s">
        <v>56</v>
      </c>
      <c r="F24" s="154" t="s">
        <v>55</v>
      </c>
      <c r="G24" s="154" t="s">
        <v>54</v>
      </c>
      <c r="H24" t="s">
        <v>48</v>
      </c>
      <c r="I24" t="s">
        <v>47</v>
      </c>
    </row>
    <row r="25" spans="1:9">
      <c r="A25" s="19" t="s">
        <v>21</v>
      </c>
      <c r="B25" s="154" t="s">
        <v>60</v>
      </c>
      <c r="C25" s="154" t="s">
        <v>59</v>
      </c>
      <c r="D25" s="154" t="s">
        <v>58</v>
      </c>
      <c r="E25" s="154" t="s">
        <v>57</v>
      </c>
      <c r="F25" s="154" t="s">
        <v>56</v>
      </c>
      <c r="G25" s="154" t="s">
        <v>55</v>
      </c>
      <c r="H25" t="s">
        <v>54</v>
      </c>
      <c r="I25" t="s">
        <v>48</v>
      </c>
    </row>
    <row r="26" spans="1:9">
      <c r="A26" s="19" t="s">
        <v>22</v>
      </c>
      <c r="B26" s="154" t="s">
        <v>61</v>
      </c>
      <c r="C26" s="154" t="s">
        <v>60</v>
      </c>
      <c r="D26" s="154" t="s">
        <v>59</v>
      </c>
      <c r="E26" s="154" t="s">
        <v>58</v>
      </c>
      <c r="F26" s="154" t="s">
        <v>57</v>
      </c>
      <c r="G26" s="154" t="s">
        <v>56</v>
      </c>
      <c r="H26" t="s">
        <v>55</v>
      </c>
      <c r="I26" t="s">
        <v>54</v>
      </c>
    </row>
    <row r="27" spans="1:9">
      <c r="A27" s="19" t="s">
        <v>23</v>
      </c>
      <c r="B27" s="154" t="s">
        <v>62</v>
      </c>
      <c r="C27" s="154" t="s">
        <v>61</v>
      </c>
      <c r="D27" s="154" t="s">
        <v>60</v>
      </c>
      <c r="E27" s="154" t="s">
        <v>59</v>
      </c>
      <c r="F27" s="154" t="s">
        <v>58</v>
      </c>
      <c r="G27" s="154" t="s">
        <v>57</v>
      </c>
      <c r="H27" t="s">
        <v>56</v>
      </c>
      <c r="I27" t="s">
        <v>55</v>
      </c>
    </row>
    <row r="28" spans="1:9">
      <c r="A28" s="19" t="s">
        <v>24</v>
      </c>
      <c r="B28" s="154" t="s">
        <v>63</v>
      </c>
      <c r="C28" s="154" t="s">
        <v>62</v>
      </c>
      <c r="D28" s="154" t="s">
        <v>61</v>
      </c>
      <c r="E28" s="154" t="s">
        <v>60</v>
      </c>
      <c r="F28" s="154" t="s">
        <v>59</v>
      </c>
      <c r="G28" s="154" t="s">
        <v>58</v>
      </c>
      <c r="H28" t="s">
        <v>57</v>
      </c>
      <c r="I28" t="s">
        <v>56</v>
      </c>
    </row>
    <row r="29" spans="1:9">
      <c r="A29" s="19" t="s">
        <v>25</v>
      </c>
      <c r="B29" s="154" t="s">
        <v>64</v>
      </c>
      <c r="C29" s="154" t="s">
        <v>63</v>
      </c>
      <c r="D29" s="154" t="s">
        <v>62</v>
      </c>
      <c r="E29" s="154" t="s">
        <v>61</v>
      </c>
      <c r="F29" s="154" t="s">
        <v>60</v>
      </c>
      <c r="G29" s="154" t="s">
        <v>59</v>
      </c>
      <c r="H29" t="s">
        <v>58</v>
      </c>
      <c r="I29" t="s">
        <v>57</v>
      </c>
    </row>
    <row r="30" spans="1:9">
      <c r="A30" s="19" t="s">
        <v>26</v>
      </c>
      <c r="B30" s="154" t="s">
        <v>65</v>
      </c>
      <c r="C30" s="154" t="s">
        <v>64</v>
      </c>
      <c r="D30" s="154" t="s">
        <v>63</v>
      </c>
      <c r="E30" s="154" t="s">
        <v>62</v>
      </c>
      <c r="F30" s="154" t="s">
        <v>61</v>
      </c>
      <c r="G30" s="154" t="s">
        <v>60</v>
      </c>
      <c r="H30" t="s">
        <v>59</v>
      </c>
      <c r="I30" t="s">
        <v>58</v>
      </c>
    </row>
    <row r="31" spans="1:9">
      <c r="A31" s="19" t="s">
        <v>27</v>
      </c>
      <c r="B31" s="151" t="s">
        <v>306</v>
      </c>
      <c r="C31" s="154" t="s">
        <v>65</v>
      </c>
      <c r="D31" s="154" t="s">
        <v>64</v>
      </c>
      <c r="E31" s="154" t="s">
        <v>63</v>
      </c>
      <c r="F31" s="154" t="s">
        <v>62</v>
      </c>
      <c r="G31" s="154" t="s">
        <v>61</v>
      </c>
      <c r="H31" t="s">
        <v>60</v>
      </c>
      <c r="I31" t="s">
        <v>59</v>
      </c>
    </row>
    <row r="32" spans="1:9">
      <c r="A32" s="19" t="s">
        <v>28</v>
      </c>
      <c r="B32" s="151" t="s">
        <v>307</v>
      </c>
      <c r="C32" s="151" t="s">
        <v>306</v>
      </c>
      <c r="D32" s="154" t="s">
        <v>65</v>
      </c>
      <c r="E32" s="154" t="s">
        <v>64</v>
      </c>
      <c r="F32" s="154" t="s">
        <v>63</v>
      </c>
      <c r="G32" s="154" t="s">
        <v>62</v>
      </c>
      <c r="H32" t="s">
        <v>61</v>
      </c>
      <c r="I32" t="s">
        <v>60</v>
      </c>
    </row>
    <row r="33" spans="1:9">
      <c r="A33" s="19" t="s">
        <v>29</v>
      </c>
      <c r="B33" s="151" t="s">
        <v>308</v>
      </c>
      <c r="C33" s="151" t="s">
        <v>307</v>
      </c>
      <c r="D33" s="151" t="s">
        <v>306</v>
      </c>
      <c r="E33" s="154" t="s">
        <v>65</v>
      </c>
      <c r="F33" s="151" t="s">
        <v>306</v>
      </c>
      <c r="G33" s="154" t="s">
        <v>63</v>
      </c>
      <c r="H33" t="s">
        <v>62</v>
      </c>
      <c r="I33" t="s">
        <v>61</v>
      </c>
    </row>
    <row r="34" spans="1:9">
      <c r="A34" s="19" t="s">
        <v>30</v>
      </c>
      <c r="B34" s="151" t="s">
        <v>309</v>
      </c>
      <c r="C34" s="151" t="s">
        <v>308</v>
      </c>
      <c r="D34" s="151" t="s">
        <v>307</v>
      </c>
      <c r="E34" s="151" t="s">
        <v>306</v>
      </c>
      <c r="F34" s="151" t="s">
        <v>307</v>
      </c>
      <c r="G34" s="151" t="s">
        <v>306</v>
      </c>
      <c r="H34" t="s">
        <v>63</v>
      </c>
      <c r="I34" t="s">
        <v>62</v>
      </c>
    </row>
    <row r="35" spans="1:9">
      <c r="A35" s="19" t="s">
        <v>31</v>
      </c>
      <c r="B35" s="151" t="s">
        <v>94</v>
      </c>
      <c r="C35" s="151" t="s">
        <v>309</v>
      </c>
      <c r="D35" s="151" t="s">
        <v>308</v>
      </c>
      <c r="E35" s="151" t="s">
        <v>307</v>
      </c>
      <c r="F35" s="151" t="s">
        <v>308</v>
      </c>
      <c r="G35" s="151" t="s">
        <v>307</v>
      </c>
      <c r="H35" t="s">
        <v>306</v>
      </c>
      <c r="I35" t="s">
        <v>63</v>
      </c>
    </row>
    <row r="36" spans="1:9">
      <c r="A36" s="19" t="s">
        <v>32</v>
      </c>
      <c r="B36" s="151" t="s">
        <v>95</v>
      </c>
      <c r="C36" s="151" t="s">
        <v>94</v>
      </c>
      <c r="D36" s="151" t="s">
        <v>309</v>
      </c>
      <c r="E36" s="151" t="s">
        <v>308</v>
      </c>
      <c r="F36" s="151" t="s">
        <v>309</v>
      </c>
      <c r="G36" s="151" t="s">
        <v>308</v>
      </c>
      <c r="H36" t="s">
        <v>307</v>
      </c>
      <c r="I36" t="s">
        <v>306</v>
      </c>
    </row>
    <row r="37" spans="1:9">
      <c r="A37" s="19" t="s">
        <v>33</v>
      </c>
      <c r="B37" s="151" t="s">
        <v>96</v>
      </c>
      <c r="C37" s="151" t="s">
        <v>95</v>
      </c>
      <c r="D37" s="151" t="s">
        <v>94</v>
      </c>
      <c r="E37" s="151" t="s">
        <v>309</v>
      </c>
      <c r="F37" s="151" t="s">
        <v>94</v>
      </c>
      <c r="G37" s="151" t="s">
        <v>309</v>
      </c>
      <c r="H37" t="s">
        <v>308</v>
      </c>
      <c r="I37" t="s">
        <v>307</v>
      </c>
    </row>
    <row r="38" spans="1:9">
      <c r="A38" s="19" t="s">
        <v>34</v>
      </c>
      <c r="B38" s="151" t="s">
        <v>97</v>
      </c>
      <c r="C38" s="151" t="s">
        <v>96</v>
      </c>
      <c r="D38" s="151" t="s">
        <v>95</v>
      </c>
      <c r="E38" s="151" t="s">
        <v>94</v>
      </c>
      <c r="F38" s="151" t="s">
        <v>95</v>
      </c>
      <c r="G38" s="151" t="s">
        <v>94</v>
      </c>
      <c r="H38" t="s">
        <v>309</v>
      </c>
      <c r="I38" t="s">
        <v>308</v>
      </c>
    </row>
    <row r="39" spans="1:9">
      <c r="A39" s="19" t="s">
        <v>35</v>
      </c>
      <c r="B39" s="151" t="s">
        <v>98</v>
      </c>
      <c r="C39" s="151" t="s">
        <v>97</v>
      </c>
      <c r="D39" s="151" t="s">
        <v>96</v>
      </c>
      <c r="E39" s="151" t="s">
        <v>95</v>
      </c>
      <c r="F39" s="151" t="s">
        <v>96</v>
      </c>
      <c r="G39" s="151" t="s">
        <v>95</v>
      </c>
      <c r="H39" t="s">
        <v>94</v>
      </c>
      <c r="I39" t="s">
        <v>309</v>
      </c>
    </row>
    <row r="40" spans="1:9">
      <c r="A40" s="19" t="s">
        <v>36</v>
      </c>
      <c r="B40" s="151" t="s">
        <v>99</v>
      </c>
      <c r="C40" s="151" t="s">
        <v>98</v>
      </c>
      <c r="D40" s="151" t="s">
        <v>97</v>
      </c>
      <c r="E40" s="151" t="s">
        <v>96</v>
      </c>
      <c r="F40" s="151" t="s">
        <v>97</v>
      </c>
      <c r="G40" s="151" t="s">
        <v>96</v>
      </c>
      <c r="H40" t="s">
        <v>95</v>
      </c>
      <c r="I40" t="s">
        <v>94</v>
      </c>
    </row>
    <row r="41" spans="1:9">
      <c r="A41" s="19" t="s">
        <v>37</v>
      </c>
      <c r="B41" s="151" t="s">
        <v>100</v>
      </c>
      <c r="C41" s="151" t="s">
        <v>99</v>
      </c>
      <c r="D41" s="151" t="s">
        <v>98</v>
      </c>
      <c r="E41" s="151" t="s">
        <v>97</v>
      </c>
      <c r="F41" s="151" t="s">
        <v>98</v>
      </c>
      <c r="G41" s="151" t="s">
        <v>97</v>
      </c>
      <c r="H41" t="s">
        <v>96</v>
      </c>
      <c r="I41" t="s">
        <v>95</v>
      </c>
    </row>
    <row r="42" spans="1:9">
      <c r="A42" s="19" t="s">
        <v>38</v>
      </c>
      <c r="B42" s="155" t="s">
        <v>101</v>
      </c>
      <c r="C42" s="155" t="s">
        <v>100</v>
      </c>
      <c r="D42" s="155" t="s">
        <v>99</v>
      </c>
      <c r="E42" s="155" t="s">
        <v>98</v>
      </c>
      <c r="F42" s="155" t="s">
        <v>99</v>
      </c>
      <c r="G42" s="155" t="s">
        <v>98</v>
      </c>
      <c r="H42" t="s">
        <v>97</v>
      </c>
      <c r="I42" t="s">
        <v>96</v>
      </c>
    </row>
    <row r="43" spans="1:9">
      <c r="A43" s="19" t="s">
        <v>39</v>
      </c>
      <c r="B43" s="155" t="s">
        <v>118</v>
      </c>
      <c r="C43" s="155" t="s">
        <v>101</v>
      </c>
      <c r="D43" s="155" t="s">
        <v>100</v>
      </c>
      <c r="E43" s="155" t="s">
        <v>99</v>
      </c>
      <c r="F43" s="155" t="s">
        <v>100</v>
      </c>
      <c r="G43" s="155" t="s">
        <v>99</v>
      </c>
      <c r="H43" t="s">
        <v>98</v>
      </c>
      <c r="I43" t="s">
        <v>97</v>
      </c>
    </row>
    <row r="44" spans="1:9">
      <c r="A44" s="19" t="s">
        <v>80</v>
      </c>
      <c r="B44" s="155" t="s">
        <v>120</v>
      </c>
      <c r="C44" s="155" t="s">
        <v>118</v>
      </c>
      <c r="D44" s="155" t="s">
        <v>101</v>
      </c>
      <c r="E44" s="155" t="s">
        <v>100</v>
      </c>
      <c r="F44" s="155" t="s">
        <v>101</v>
      </c>
      <c r="G44" s="155" t="s">
        <v>100</v>
      </c>
      <c r="H44" t="s">
        <v>99</v>
      </c>
      <c r="I44" t="s">
        <v>98</v>
      </c>
    </row>
    <row r="45" spans="1:9">
      <c r="A45" s="19" t="s">
        <v>81</v>
      </c>
      <c r="B45" s="155" t="s">
        <v>121</v>
      </c>
      <c r="C45" s="155" t="s">
        <v>120</v>
      </c>
      <c r="D45" s="155" t="s">
        <v>118</v>
      </c>
      <c r="E45" s="155" t="s">
        <v>101</v>
      </c>
      <c r="F45" s="155" t="s">
        <v>118</v>
      </c>
      <c r="G45" s="155" t="s">
        <v>101</v>
      </c>
      <c r="H45" t="s">
        <v>100</v>
      </c>
      <c r="I45" t="s">
        <v>99</v>
      </c>
    </row>
    <row r="46" spans="1:9">
      <c r="A46" s="19" t="s">
        <v>82</v>
      </c>
      <c r="B46" s="155" t="s">
        <v>122</v>
      </c>
      <c r="C46" s="155" t="s">
        <v>121</v>
      </c>
      <c r="D46" s="155" t="s">
        <v>120</v>
      </c>
      <c r="E46" s="155" t="s">
        <v>118</v>
      </c>
      <c r="F46" s="155" t="s">
        <v>120</v>
      </c>
      <c r="G46" s="155" t="s">
        <v>118</v>
      </c>
      <c r="H46" t="s">
        <v>101</v>
      </c>
      <c r="I46" t="s">
        <v>100</v>
      </c>
    </row>
    <row r="47" spans="1:9">
      <c r="A47" s="19" t="s">
        <v>83</v>
      </c>
      <c r="B47" s="155" t="s">
        <v>119</v>
      </c>
      <c r="C47" s="155" t="s">
        <v>122</v>
      </c>
      <c r="D47" s="155" t="s">
        <v>121</v>
      </c>
      <c r="E47" s="155" t="s">
        <v>120</v>
      </c>
      <c r="F47" s="155" t="s">
        <v>121</v>
      </c>
      <c r="G47" s="155" t="s">
        <v>120</v>
      </c>
      <c r="H47" t="s">
        <v>118</v>
      </c>
      <c r="I47" t="s">
        <v>101</v>
      </c>
    </row>
    <row r="48" spans="1:9">
      <c r="A48" s="19" t="s">
        <v>86</v>
      </c>
      <c r="B48" s="155" t="s">
        <v>148</v>
      </c>
      <c r="C48" s="155" t="s">
        <v>119</v>
      </c>
      <c r="D48" s="155" t="s">
        <v>122</v>
      </c>
      <c r="E48" s="155" t="s">
        <v>121</v>
      </c>
      <c r="F48" s="155" t="s">
        <v>122</v>
      </c>
      <c r="G48" s="155" t="s">
        <v>121</v>
      </c>
      <c r="H48" t="s">
        <v>120</v>
      </c>
      <c r="I48" t="s">
        <v>118</v>
      </c>
    </row>
    <row r="49" spans="1:9">
      <c r="A49" s="19" t="s">
        <v>87</v>
      </c>
      <c r="B49" s="155" t="s">
        <v>149</v>
      </c>
      <c r="C49" s="155" t="s">
        <v>148</v>
      </c>
      <c r="D49" s="155" t="s">
        <v>119</v>
      </c>
      <c r="E49" s="155" t="s">
        <v>122</v>
      </c>
      <c r="F49" s="155" t="s">
        <v>119</v>
      </c>
      <c r="G49" s="155" t="s">
        <v>122</v>
      </c>
      <c r="H49" t="s">
        <v>121</v>
      </c>
      <c r="I49" t="s">
        <v>120</v>
      </c>
    </row>
    <row r="50" spans="1:9">
      <c r="A50" s="19" t="s">
        <v>88</v>
      </c>
      <c r="B50" s="153" t="s">
        <v>66</v>
      </c>
      <c r="C50" s="153" t="s">
        <v>66</v>
      </c>
      <c r="D50" s="153" t="s">
        <v>66</v>
      </c>
      <c r="E50" s="153" t="s">
        <v>66</v>
      </c>
      <c r="F50" s="153" t="s">
        <v>64</v>
      </c>
      <c r="G50" s="153" t="s">
        <v>64</v>
      </c>
      <c r="H50" t="s">
        <v>64</v>
      </c>
      <c r="I50" t="s">
        <v>121</v>
      </c>
    </row>
    <row r="51" spans="1:9">
      <c r="A51" s="19" t="s">
        <v>89</v>
      </c>
      <c r="B51" s="154" t="s">
        <v>150</v>
      </c>
      <c r="C51" s="154" t="s">
        <v>149</v>
      </c>
      <c r="D51" s="154" t="s">
        <v>148</v>
      </c>
      <c r="E51" s="154" t="s">
        <v>119</v>
      </c>
      <c r="F51" s="153" t="s">
        <v>65</v>
      </c>
      <c r="G51" s="153" t="s">
        <v>65</v>
      </c>
      <c r="H51" t="s">
        <v>65</v>
      </c>
      <c r="I51" t="s">
        <v>64</v>
      </c>
    </row>
    <row r="52" spans="1:9">
      <c r="A52" s="19" t="s">
        <v>90</v>
      </c>
      <c r="B52" s="154" t="s">
        <v>146</v>
      </c>
      <c r="C52" s="154" t="s">
        <v>150</v>
      </c>
      <c r="D52" s="154" t="s">
        <v>149</v>
      </c>
      <c r="E52" s="154" t="s">
        <v>148</v>
      </c>
      <c r="F52" s="153" t="s">
        <v>66</v>
      </c>
      <c r="G52" s="153" t="s">
        <v>66</v>
      </c>
      <c r="H52" t="s">
        <v>66</v>
      </c>
      <c r="I52" t="s">
        <v>65</v>
      </c>
    </row>
    <row r="53" spans="1:9">
      <c r="A53" s="19" t="s">
        <v>91</v>
      </c>
      <c r="B53" s="154" t="s">
        <v>155</v>
      </c>
      <c r="C53" s="154" t="s">
        <v>146</v>
      </c>
      <c r="D53" s="154" t="s">
        <v>150</v>
      </c>
      <c r="E53" s="154" t="s">
        <v>149</v>
      </c>
      <c r="F53" s="154" t="s">
        <v>148</v>
      </c>
      <c r="G53" s="154" t="s">
        <v>119</v>
      </c>
      <c r="H53" t="s">
        <v>122</v>
      </c>
      <c r="I53" t="s">
        <v>66</v>
      </c>
    </row>
    <row r="54" spans="1:9">
      <c r="A54" s="19" t="s">
        <v>92</v>
      </c>
      <c r="B54" s="154" t="s">
        <v>156</v>
      </c>
      <c r="C54" s="154" t="s">
        <v>155</v>
      </c>
      <c r="D54" s="154" t="s">
        <v>146</v>
      </c>
      <c r="E54" s="154" t="s">
        <v>150</v>
      </c>
      <c r="F54" s="154" t="s">
        <v>149</v>
      </c>
      <c r="G54" s="154" t="s">
        <v>148</v>
      </c>
      <c r="H54" t="s">
        <v>119</v>
      </c>
      <c r="I54" t="s">
        <v>122</v>
      </c>
    </row>
    <row r="55" spans="1:9">
      <c r="A55" s="19" t="s">
        <v>93</v>
      </c>
      <c r="B55" s="154" t="s">
        <v>157</v>
      </c>
      <c r="C55" s="154" t="s">
        <v>156</v>
      </c>
      <c r="D55" s="154" t="s">
        <v>155</v>
      </c>
      <c r="E55" s="154" t="s">
        <v>146</v>
      </c>
      <c r="F55" s="154" t="s">
        <v>150</v>
      </c>
      <c r="G55" s="154" t="s">
        <v>149</v>
      </c>
      <c r="H55" t="s">
        <v>148</v>
      </c>
      <c r="I55" t="s">
        <v>119</v>
      </c>
    </row>
    <row r="56" spans="1:9">
      <c r="A56" s="19" t="s">
        <v>123</v>
      </c>
      <c r="B56" s="154" t="s">
        <v>147</v>
      </c>
      <c r="C56" s="154" t="s">
        <v>157</v>
      </c>
      <c r="D56" s="154" t="s">
        <v>156</v>
      </c>
      <c r="E56" s="154" t="s">
        <v>155</v>
      </c>
      <c r="F56" s="154" t="s">
        <v>146</v>
      </c>
      <c r="G56" s="154" t="s">
        <v>150</v>
      </c>
      <c r="H56" t="s">
        <v>149</v>
      </c>
      <c r="I56" t="s">
        <v>148</v>
      </c>
    </row>
    <row r="57" spans="1:9">
      <c r="A57" s="19" t="s">
        <v>124</v>
      </c>
      <c r="B57" s="154" t="s">
        <v>158</v>
      </c>
      <c r="C57" s="154" t="s">
        <v>147</v>
      </c>
      <c r="D57" s="154" t="s">
        <v>157</v>
      </c>
      <c r="E57" s="154" t="s">
        <v>156</v>
      </c>
      <c r="F57" s="154" t="s">
        <v>155</v>
      </c>
      <c r="G57" s="154" t="s">
        <v>146</v>
      </c>
      <c r="H57" t="s">
        <v>150</v>
      </c>
      <c r="I57" t="s">
        <v>149</v>
      </c>
    </row>
    <row r="58" spans="1:9">
      <c r="A58" s="19" t="s">
        <v>125</v>
      </c>
      <c r="B58" s="154" t="s">
        <v>159</v>
      </c>
      <c r="C58" s="154" t="s">
        <v>158</v>
      </c>
      <c r="D58" s="154" t="s">
        <v>147</v>
      </c>
      <c r="E58" s="154" t="s">
        <v>157</v>
      </c>
      <c r="F58" s="154" t="s">
        <v>156</v>
      </c>
      <c r="G58" s="154" t="s">
        <v>155</v>
      </c>
      <c r="H58" t="s">
        <v>146</v>
      </c>
      <c r="I58" t="s">
        <v>150</v>
      </c>
    </row>
    <row r="59" spans="1:9">
      <c r="A59" s="19" t="s">
        <v>126</v>
      </c>
      <c r="B59" s="154" t="s">
        <v>160</v>
      </c>
      <c r="C59" s="154" t="s">
        <v>159</v>
      </c>
      <c r="D59" s="154" t="s">
        <v>158</v>
      </c>
      <c r="E59" s="154" t="s">
        <v>147</v>
      </c>
      <c r="F59" s="154" t="s">
        <v>157</v>
      </c>
      <c r="G59" s="154" t="s">
        <v>156</v>
      </c>
      <c r="H59" t="s">
        <v>155</v>
      </c>
      <c r="I59" t="s">
        <v>146</v>
      </c>
    </row>
    <row r="60" spans="1:9">
      <c r="A60" s="19" t="s">
        <v>127</v>
      </c>
      <c r="B60" s="154" t="s">
        <v>161</v>
      </c>
      <c r="C60" s="154" t="s">
        <v>160</v>
      </c>
      <c r="D60" s="154" t="s">
        <v>159</v>
      </c>
      <c r="E60" s="154" t="s">
        <v>158</v>
      </c>
      <c r="F60" s="154" t="s">
        <v>147</v>
      </c>
      <c r="G60" s="154" t="s">
        <v>157</v>
      </c>
      <c r="H60" t="s">
        <v>156</v>
      </c>
      <c r="I60" t="s">
        <v>155</v>
      </c>
    </row>
    <row r="61" spans="1:9">
      <c r="A61" s="19" t="s">
        <v>128</v>
      </c>
      <c r="B61" s="154" t="s">
        <v>162</v>
      </c>
      <c r="C61" s="154" t="s">
        <v>161</v>
      </c>
      <c r="D61" s="154" t="s">
        <v>160</v>
      </c>
      <c r="E61" s="154" t="s">
        <v>159</v>
      </c>
      <c r="F61" s="154" t="s">
        <v>158</v>
      </c>
      <c r="G61" s="154" t="s">
        <v>147</v>
      </c>
      <c r="H61" t="s">
        <v>157</v>
      </c>
      <c r="I61" t="s">
        <v>156</v>
      </c>
    </row>
    <row r="62" spans="1:9">
      <c r="A62" s="19" t="s">
        <v>129</v>
      </c>
      <c r="B62" s="154" t="s">
        <v>163</v>
      </c>
      <c r="C62" s="154" t="s">
        <v>162</v>
      </c>
      <c r="D62" s="154" t="s">
        <v>161</v>
      </c>
      <c r="E62" s="154" t="s">
        <v>160</v>
      </c>
      <c r="F62" s="154" t="s">
        <v>159</v>
      </c>
      <c r="G62" s="154" t="s">
        <v>158</v>
      </c>
      <c r="H62" t="s">
        <v>147</v>
      </c>
      <c r="I62" t="s">
        <v>157</v>
      </c>
    </row>
    <row r="63" spans="1:9">
      <c r="A63" s="19" t="s">
        <v>130</v>
      </c>
      <c r="B63" s="154" t="s">
        <v>164</v>
      </c>
      <c r="C63" s="154" t="s">
        <v>163</v>
      </c>
      <c r="D63" s="154" t="s">
        <v>162</v>
      </c>
      <c r="E63" s="154" t="s">
        <v>161</v>
      </c>
      <c r="F63" s="154" t="s">
        <v>160</v>
      </c>
      <c r="G63" s="154" t="s">
        <v>159</v>
      </c>
      <c r="H63" t="s">
        <v>158</v>
      </c>
      <c r="I63" t="s">
        <v>147</v>
      </c>
    </row>
    <row r="64" spans="1:9">
      <c r="A64" s="19" t="s">
        <v>131</v>
      </c>
      <c r="B64" s="151" t="s">
        <v>1329</v>
      </c>
      <c r="C64" s="154" t="s">
        <v>164</v>
      </c>
      <c r="D64" s="154" t="s">
        <v>163</v>
      </c>
      <c r="E64" s="154" t="s">
        <v>162</v>
      </c>
      <c r="F64" s="154" t="s">
        <v>161</v>
      </c>
      <c r="G64" s="154" t="s">
        <v>160</v>
      </c>
      <c r="H64" t="s">
        <v>159</v>
      </c>
      <c r="I64" t="s">
        <v>158</v>
      </c>
    </row>
    <row r="65" spans="1:9">
      <c r="A65" s="19" t="s">
        <v>132</v>
      </c>
      <c r="B65" s="151" t="s">
        <v>1330</v>
      </c>
      <c r="C65" s="151" t="s">
        <v>1329</v>
      </c>
      <c r="D65" s="154" t="s">
        <v>164</v>
      </c>
      <c r="E65" s="154" t="s">
        <v>163</v>
      </c>
      <c r="F65" s="154" t="s">
        <v>162</v>
      </c>
      <c r="G65" s="154" t="s">
        <v>161</v>
      </c>
      <c r="H65" t="s">
        <v>160</v>
      </c>
      <c r="I65" t="s">
        <v>159</v>
      </c>
    </row>
    <row r="66" spans="1:9">
      <c r="A66" s="19" t="s">
        <v>133</v>
      </c>
      <c r="B66" s="151" t="s">
        <v>1331</v>
      </c>
      <c r="C66" s="151" t="s">
        <v>1330</v>
      </c>
      <c r="D66" s="151" t="s">
        <v>1329</v>
      </c>
      <c r="E66" s="154" t="s">
        <v>164</v>
      </c>
      <c r="F66" s="154" t="s">
        <v>163</v>
      </c>
      <c r="G66" s="154" t="s">
        <v>162</v>
      </c>
      <c r="H66" t="s">
        <v>161</v>
      </c>
      <c r="I66" t="s">
        <v>160</v>
      </c>
    </row>
    <row r="67" spans="1:9">
      <c r="A67" s="19" t="s">
        <v>134</v>
      </c>
      <c r="B67" s="151" t="s">
        <v>1332</v>
      </c>
      <c r="C67" s="151" t="s">
        <v>1331</v>
      </c>
      <c r="D67" s="151" t="s">
        <v>1330</v>
      </c>
      <c r="E67" s="151" t="s">
        <v>1329</v>
      </c>
      <c r="F67" s="154" t="s">
        <v>164</v>
      </c>
      <c r="G67" s="154" t="s">
        <v>163</v>
      </c>
      <c r="H67" t="s">
        <v>162</v>
      </c>
      <c r="I67" t="s">
        <v>161</v>
      </c>
    </row>
    <row r="68" spans="1:9">
      <c r="A68" s="19" t="s">
        <v>135</v>
      </c>
      <c r="B68" s="151" t="s">
        <v>1333</v>
      </c>
      <c r="C68" s="151" t="s">
        <v>1332</v>
      </c>
      <c r="D68" s="151" t="s">
        <v>1331</v>
      </c>
      <c r="E68" s="151" t="s">
        <v>1330</v>
      </c>
      <c r="F68" s="151" t="s">
        <v>1329</v>
      </c>
      <c r="G68" s="154" t="s">
        <v>164</v>
      </c>
      <c r="H68" t="s">
        <v>163</v>
      </c>
      <c r="I68" t="s">
        <v>162</v>
      </c>
    </row>
    <row r="69" spans="1:9">
      <c r="A69" s="19" t="s">
        <v>136</v>
      </c>
      <c r="B69" s="151" t="s">
        <v>1334</v>
      </c>
      <c r="C69" s="151" t="s">
        <v>1333</v>
      </c>
      <c r="D69" s="151" t="s">
        <v>1332</v>
      </c>
      <c r="E69" s="151" t="s">
        <v>1331</v>
      </c>
      <c r="F69" s="151" t="s">
        <v>1330</v>
      </c>
      <c r="G69" s="151" t="s">
        <v>1329</v>
      </c>
      <c r="H69" t="s">
        <v>164</v>
      </c>
      <c r="I69" t="s">
        <v>163</v>
      </c>
    </row>
    <row r="70" spans="1:9">
      <c r="A70" s="19" t="s">
        <v>137</v>
      </c>
      <c r="B70" s="151" t="s">
        <v>1335</v>
      </c>
      <c r="C70" s="151" t="s">
        <v>1334</v>
      </c>
      <c r="D70" s="151" t="s">
        <v>1333</v>
      </c>
      <c r="E70" s="151" t="s">
        <v>1332</v>
      </c>
      <c r="F70" s="151" t="s">
        <v>1331</v>
      </c>
      <c r="G70" s="151" t="s">
        <v>1330</v>
      </c>
      <c r="H70" t="s">
        <v>1329</v>
      </c>
      <c r="I70" t="s">
        <v>164</v>
      </c>
    </row>
    <row r="71" spans="1:9">
      <c r="A71" s="19" t="s">
        <v>138</v>
      </c>
      <c r="B71" s="151" t="s">
        <v>1336</v>
      </c>
      <c r="C71" s="151" t="s">
        <v>1335</v>
      </c>
      <c r="D71" s="151" t="s">
        <v>1334</v>
      </c>
      <c r="E71" s="151" t="s">
        <v>1333</v>
      </c>
      <c r="F71" s="151" t="s">
        <v>1332</v>
      </c>
      <c r="G71" s="151" t="s">
        <v>1331</v>
      </c>
      <c r="H71" t="s">
        <v>1330</v>
      </c>
      <c r="I71" t="s">
        <v>1329</v>
      </c>
    </row>
    <row r="72" spans="1:9">
      <c r="A72" s="19" t="s">
        <v>139</v>
      </c>
      <c r="B72" s="151" t="s">
        <v>261</v>
      </c>
      <c r="C72" s="151" t="s">
        <v>1336</v>
      </c>
      <c r="D72" s="151" t="s">
        <v>1335</v>
      </c>
      <c r="E72" s="151" t="s">
        <v>1334</v>
      </c>
      <c r="F72" s="151" t="s">
        <v>1333</v>
      </c>
      <c r="G72" s="151" t="s">
        <v>1332</v>
      </c>
      <c r="H72" t="s">
        <v>1331</v>
      </c>
      <c r="I72" t="s">
        <v>1330</v>
      </c>
    </row>
    <row r="73" spans="1:9">
      <c r="A73" s="19" t="s">
        <v>140</v>
      </c>
      <c r="B73" s="151" t="s">
        <v>262</v>
      </c>
      <c r="C73" s="151" t="s">
        <v>261</v>
      </c>
      <c r="D73" s="151" t="s">
        <v>1336</v>
      </c>
      <c r="E73" s="151" t="s">
        <v>1335</v>
      </c>
      <c r="F73" s="151" t="s">
        <v>1334</v>
      </c>
      <c r="G73" s="151" t="s">
        <v>1333</v>
      </c>
      <c r="H73" t="s">
        <v>1332</v>
      </c>
      <c r="I73" t="s">
        <v>1331</v>
      </c>
    </row>
    <row r="74" spans="1:9">
      <c r="A74" s="19" t="s">
        <v>141</v>
      </c>
      <c r="B74" s="151" t="s">
        <v>263</v>
      </c>
      <c r="C74" s="151" t="s">
        <v>262</v>
      </c>
      <c r="D74" s="151" t="s">
        <v>261</v>
      </c>
      <c r="E74" s="151" t="s">
        <v>1336</v>
      </c>
      <c r="F74" s="151" t="s">
        <v>1335</v>
      </c>
      <c r="G74" s="151" t="s">
        <v>1334</v>
      </c>
      <c r="H74" t="s">
        <v>1333</v>
      </c>
      <c r="I74" t="s">
        <v>1332</v>
      </c>
    </row>
    <row r="75" spans="1:9">
      <c r="A75" s="19" t="s">
        <v>142</v>
      </c>
      <c r="B75" s="151" t="s">
        <v>264</v>
      </c>
      <c r="C75" s="151" t="s">
        <v>263</v>
      </c>
      <c r="D75" s="151" t="s">
        <v>262</v>
      </c>
      <c r="E75" s="151" t="s">
        <v>261</v>
      </c>
      <c r="F75" s="151" t="s">
        <v>1336</v>
      </c>
      <c r="G75" s="151" t="s">
        <v>1335</v>
      </c>
      <c r="H75" t="s">
        <v>1334</v>
      </c>
      <c r="I75" t="s">
        <v>1333</v>
      </c>
    </row>
    <row r="76" spans="1:9">
      <c r="A76" s="19" t="s">
        <v>143</v>
      </c>
      <c r="B76" s="151" t="s">
        <v>265</v>
      </c>
      <c r="C76" s="151" t="s">
        <v>264</v>
      </c>
      <c r="D76" s="151" t="s">
        <v>263</v>
      </c>
      <c r="E76" s="151" t="s">
        <v>262</v>
      </c>
      <c r="F76" s="151" t="s">
        <v>261</v>
      </c>
      <c r="G76" s="151" t="s">
        <v>1336</v>
      </c>
      <c r="H76" t="s">
        <v>1335</v>
      </c>
      <c r="I76" t="s">
        <v>1334</v>
      </c>
    </row>
    <row r="77" spans="1:9">
      <c r="A77" s="19" t="s">
        <v>144</v>
      </c>
      <c r="B77" s="151" t="s">
        <v>266</v>
      </c>
      <c r="C77" s="151" t="s">
        <v>265</v>
      </c>
      <c r="D77" s="151" t="s">
        <v>264</v>
      </c>
      <c r="E77" s="151" t="s">
        <v>263</v>
      </c>
      <c r="F77" s="151" t="s">
        <v>262</v>
      </c>
      <c r="G77" s="151" t="s">
        <v>261</v>
      </c>
      <c r="H77" t="s">
        <v>1336</v>
      </c>
      <c r="I77" t="s">
        <v>1335</v>
      </c>
    </row>
    <row r="78" spans="1:9">
      <c r="A78" s="19" t="s">
        <v>145</v>
      </c>
      <c r="B78" s="151" t="s">
        <v>267</v>
      </c>
      <c r="C78" s="151" t="s">
        <v>266</v>
      </c>
      <c r="D78" s="151" t="s">
        <v>265</v>
      </c>
      <c r="E78" s="151" t="s">
        <v>264</v>
      </c>
      <c r="F78" s="151" t="s">
        <v>263</v>
      </c>
      <c r="G78" s="151" t="s">
        <v>262</v>
      </c>
      <c r="H78" t="s">
        <v>261</v>
      </c>
      <c r="I78" t="s">
        <v>1336</v>
      </c>
    </row>
    <row r="79" spans="1:9">
      <c r="A79" s="19" t="s">
        <v>153</v>
      </c>
      <c r="B79" s="151" t="s">
        <v>268</v>
      </c>
      <c r="C79" s="151" t="s">
        <v>267</v>
      </c>
      <c r="D79" s="151" t="s">
        <v>266</v>
      </c>
      <c r="E79" s="151" t="s">
        <v>265</v>
      </c>
      <c r="F79" s="151" t="s">
        <v>264</v>
      </c>
      <c r="G79" s="151" t="s">
        <v>263</v>
      </c>
      <c r="H79" t="s">
        <v>262</v>
      </c>
      <c r="I79" t="s">
        <v>261</v>
      </c>
    </row>
    <row r="80" spans="1:9">
      <c r="A80" s="19" t="s">
        <v>154</v>
      </c>
      <c r="B80" s="151" t="s">
        <v>269</v>
      </c>
      <c r="C80" s="151" t="s">
        <v>268</v>
      </c>
      <c r="D80" s="151" t="s">
        <v>267</v>
      </c>
      <c r="E80" s="151" t="s">
        <v>266</v>
      </c>
      <c r="F80" s="151" t="s">
        <v>265</v>
      </c>
      <c r="G80" s="151" t="s">
        <v>264</v>
      </c>
      <c r="H80" t="s">
        <v>263</v>
      </c>
      <c r="I80" t="s">
        <v>262</v>
      </c>
    </row>
    <row r="81" spans="1:9">
      <c r="A81" s="19" t="s">
        <v>165</v>
      </c>
      <c r="B81" s="151" t="s">
        <v>270</v>
      </c>
      <c r="C81" s="151" t="s">
        <v>269</v>
      </c>
      <c r="D81" s="151" t="s">
        <v>268</v>
      </c>
      <c r="E81" s="151" t="s">
        <v>267</v>
      </c>
      <c r="F81" s="151" t="s">
        <v>266</v>
      </c>
      <c r="G81" s="151" t="s">
        <v>265</v>
      </c>
      <c r="H81" t="s">
        <v>264</v>
      </c>
      <c r="I81" t="s">
        <v>263</v>
      </c>
    </row>
    <row r="82" spans="1:9">
      <c r="A82" s="19" t="s">
        <v>166</v>
      </c>
      <c r="B82" s="151" t="s">
        <v>271</v>
      </c>
      <c r="C82" s="151" t="s">
        <v>270</v>
      </c>
      <c r="D82" s="151" t="s">
        <v>269</v>
      </c>
      <c r="E82" s="151" t="s">
        <v>268</v>
      </c>
      <c r="F82" s="151" t="s">
        <v>267</v>
      </c>
      <c r="G82" s="151" t="s">
        <v>266</v>
      </c>
      <c r="H82" t="s">
        <v>265</v>
      </c>
      <c r="I82" t="s">
        <v>264</v>
      </c>
    </row>
    <row r="83" spans="1:9">
      <c r="A83" s="19" t="s">
        <v>167</v>
      </c>
      <c r="B83" s="151" t="s">
        <v>272</v>
      </c>
      <c r="C83" s="151" t="s">
        <v>271</v>
      </c>
      <c r="D83" s="151" t="s">
        <v>270</v>
      </c>
      <c r="E83" s="151" t="s">
        <v>269</v>
      </c>
      <c r="F83" s="151" t="s">
        <v>268</v>
      </c>
      <c r="G83" s="151" t="s">
        <v>267</v>
      </c>
      <c r="H83" t="s">
        <v>266</v>
      </c>
      <c r="I83" t="s">
        <v>265</v>
      </c>
    </row>
    <row r="84" spans="1:9">
      <c r="A84" s="19" t="s">
        <v>168</v>
      </c>
      <c r="B84" s="155" t="s">
        <v>273</v>
      </c>
      <c r="C84" s="155" t="s">
        <v>272</v>
      </c>
      <c r="D84" s="155" t="s">
        <v>271</v>
      </c>
      <c r="E84" s="155" t="s">
        <v>270</v>
      </c>
      <c r="F84" s="155" t="s">
        <v>269</v>
      </c>
      <c r="G84" s="155" t="s">
        <v>268</v>
      </c>
      <c r="H84" t="s">
        <v>267</v>
      </c>
      <c r="I84" t="s">
        <v>266</v>
      </c>
    </row>
    <row r="85" spans="1:9">
      <c r="A85" s="19" t="s">
        <v>169</v>
      </c>
      <c r="B85" s="155" t="s">
        <v>274</v>
      </c>
      <c r="C85" s="155" t="s">
        <v>273</v>
      </c>
      <c r="D85" s="155" t="s">
        <v>272</v>
      </c>
      <c r="E85" s="155" t="s">
        <v>271</v>
      </c>
      <c r="F85" s="155" t="s">
        <v>270</v>
      </c>
      <c r="G85" s="155" t="s">
        <v>269</v>
      </c>
      <c r="H85" t="s">
        <v>268</v>
      </c>
      <c r="I85" t="s">
        <v>267</v>
      </c>
    </row>
    <row r="86" spans="1:9">
      <c r="A86" s="19" t="s">
        <v>170</v>
      </c>
      <c r="B86" s="155" t="s">
        <v>275</v>
      </c>
      <c r="C86" s="155" t="s">
        <v>274</v>
      </c>
      <c r="D86" s="155" t="s">
        <v>273</v>
      </c>
      <c r="E86" s="155" t="s">
        <v>272</v>
      </c>
      <c r="F86" s="155" t="s">
        <v>271</v>
      </c>
      <c r="G86" s="155" t="s">
        <v>270</v>
      </c>
      <c r="H86" t="s">
        <v>269</v>
      </c>
      <c r="I86" t="s">
        <v>268</v>
      </c>
    </row>
    <row r="87" spans="1:9">
      <c r="A87" s="19" t="s">
        <v>171</v>
      </c>
      <c r="B87" s="155" t="s">
        <v>276</v>
      </c>
      <c r="C87" s="155" t="s">
        <v>275</v>
      </c>
      <c r="D87" s="155" t="s">
        <v>274</v>
      </c>
      <c r="E87" s="155" t="s">
        <v>274</v>
      </c>
      <c r="F87" s="155" t="s">
        <v>272</v>
      </c>
      <c r="G87" s="155" t="s">
        <v>271</v>
      </c>
      <c r="H87" t="s">
        <v>270</v>
      </c>
      <c r="I87" t="s">
        <v>269</v>
      </c>
    </row>
    <row r="88" spans="1:9">
      <c r="A88" s="19" t="s">
        <v>172</v>
      </c>
      <c r="B88" s="155" t="s">
        <v>277</v>
      </c>
      <c r="C88" s="155" t="s">
        <v>276</v>
      </c>
      <c r="D88" s="155" t="s">
        <v>275</v>
      </c>
      <c r="E88" s="155" t="s">
        <v>275</v>
      </c>
      <c r="F88" s="155" t="s">
        <v>273</v>
      </c>
      <c r="G88" s="155" t="s">
        <v>272</v>
      </c>
      <c r="H88" t="s">
        <v>271</v>
      </c>
      <c r="I88" t="s">
        <v>270</v>
      </c>
    </row>
    <row r="89" spans="1:9">
      <c r="A89" s="19" t="s">
        <v>173</v>
      </c>
      <c r="B89" s="155" t="s">
        <v>278</v>
      </c>
      <c r="C89" s="155" t="s">
        <v>277</v>
      </c>
      <c r="D89" s="155" t="s">
        <v>276</v>
      </c>
      <c r="E89" s="155" t="s">
        <v>276</v>
      </c>
      <c r="F89" s="155" t="s">
        <v>274</v>
      </c>
      <c r="G89" s="155" t="s">
        <v>273</v>
      </c>
      <c r="H89" t="s">
        <v>272</v>
      </c>
      <c r="I89" t="s">
        <v>271</v>
      </c>
    </row>
    <row r="90" spans="1:9">
      <c r="A90" s="19" t="s">
        <v>174</v>
      </c>
      <c r="B90" s="155" t="s">
        <v>279</v>
      </c>
      <c r="C90" s="155" t="s">
        <v>278</v>
      </c>
      <c r="D90" s="155" t="s">
        <v>277</v>
      </c>
      <c r="E90" s="155" t="s">
        <v>277</v>
      </c>
      <c r="F90" s="155" t="s">
        <v>275</v>
      </c>
      <c r="G90" s="155" t="s">
        <v>274</v>
      </c>
      <c r="H90" t="s">
        <v>273</v>
      </c>
      <c r="I90" t="s">
        <v>272</v>
      </c>
    </row>
    <row r="91" spans="1:9">
      <c r="A91" s="19" t="s">
        <v>175</v>
      </c>
      <c r="B91" s="155" t="s">
        <v>280</v>
      </c>
      <c r="C91" s="155" t="s">
        <v>279</v>
      </c>
      <c r="D91" s="155" t="s">
        <v>278</v>
      </c>
      <c r="E91" s="155" t="s">
        <v>278</v>
      </c>
      <c r="F91" s="155" t="s">
        <v>276</v>
      </c>
      <c r="G91" s="155" t="s">
        <v>275</v>
      </c>
      <c r="H91" t="s">
        <v>274</v>
      </c>
      <c r="I91" t="s">
        <v>273</v>
      </c>
    </row>
    <row r="92" spans="1:9">
      <c r="A92" s="19" t="s">
        <v>176</v>
      </c>
      <c r="B92" s="155" t="s">
        <v>293</v>
      </c>
      <c r="C92" s="155" t="s">
        <v>280</v>
      </c>
      <c r="D92" s="155" t="s">
        <v>279</v>
      </c>
      <c r="E92" s="155" t="s">
        <v>279</v>
      </c>
      <c r="F92" s="155" t="s">
        <v>277</v>
      </c>
      <c r="G92" s="155" t="s">
        <v>276</v>
      </c>
      <c r="H92" t="s">
        <v>275</v>
      </c>
      <c r="I92" t="s">
        <v>274</v>
      </c>
    </row>
    <row r="93" spans="1:9">
      <c r="A93" s="19" t="s">
        <v>177</v>
      </c>
      <c r="B93" s="155" t="s">
        <v>294</v>
      </c>
      <c r="C93" s="155" t="s">
        <v>293</v>
      </c>
      <c r="D93" s="155" t="s">
        <v>280</v>
      </c>
      <c r="E93" s="155" t="s">
        <v>280</v>
      </c>
      <c r="F93" s="155" t="s">
        <v>278</v>
      </c>
      <c r="G93" s="155" t="s">
        <v>277</v>
      </c>
      <c r="H93" t="s">
        <v>276</v>
      </c>
      <c r="I93" t="s">
        <v>275</v>
      </c>
    </row>
    <row r="94" spans="1:9">
      <c r="A94" s="19" t="s">
        <v>178</v>
      </c>
      <c r="B94" s="155" t="s">
        <v>295</v>
      </c>
      <c r="C94" s="155" t="s">
        <v>294</v>
      </c>
      <c r="D94" s="155" t="s">
        <v>293</v>
      </c>
      <c r="E94" s="155" t="s">
        <v>293</v>
      </c>
      <c r="F94" s="155" t="s">
        <v>279</v>
      </c>
      <c r="G94" s="155" t="s">
        <v>278</v>
      </c>
      <c r="H94" t="s">
        <v>277</v>
      </c>
      <c r="I94" t="s">
        <v>276</v>
      </c>
    </row>
    <row r="95" spans="1:9">
      <c r="A95" s="19" t="s">
        <v>179</v>
      </c>
      <c r="B95" s="155" t="s">
        <v>296</v>
      </c>
      <c r="C95" s="155" t="s">
        <v>295</v>
      </c>
      <c r="D95" s="155" t="s">
        <v>294</v>
      </c>
      <c r="E95" s="155" t="s">
        <v>294</v>
      </c>
      <c r="F95" s="155" t="s">
        <v>280</v>
      </c>
      <c r="G95" s="155" t="s">
        <v>279</v>
      </c>
      <c r="H95" t="s">
        <v>278</v>
      </c>
      <c r="I95" t="s">
        <v>277</v>
      </c>
    </row>
    <row r="96" spans="1:9">
      <c r="A96" s="19" t="s">
        <v>180</v>
      </c>
      <c r="B96" s="155" t="s">
        <v>281</v>
      </c>
      <c r="C96" s="155" t="s">
        <v>296</v>
      </c>
      <c r="D96" s="155" t="s">
        <v>295</v>
      </c>
      <c r="E96" s="155" t="s">
        <v>295</v>
      </c>
      <c r="F96" s="155" t="s">
        <v>293</v>
      </c>
      <c r="G96" s="155" t="s">
        <v>280</v>
      </c>
      <c r="H96" t="s">
        <v>279</v>
      </c>
      <c r="I96" t="s">
        <v>278</v>
      </c>
    </row>
    <row r="97" spans="1:9">
      <c r="A97" s="19" t="s">
        <v>181</v>
      </c>
      <c r="B97" s="155" t="s">
        <v>282</v>
      </c>
      <c r="C97" s="155" t="s">
        <v>281</v>
      </c>
      <c r="D97" s="155" t="s">
        <v>296</v>
      </c>
      <c r="E97" s="155" t="s">
        <v>296</v>
      </c>
      <c r="F97" s="155" t="s">
        <v>294</v>
      </c>
      <c r="G97" s="155" t="s">
        <v>293</v>
      </c>
      <c r="H97" t="s">
        <v>280</v>
      </c>
      <c r="I97" t="s">
        <v>279</v>
      </c>
    </row>
    <row r="98" spans="1:9">
      <c r="A98" s="19" t="s">
        <v>182</v>
      </c>
      <c r="B98" s="155" t="s">
        <v>283</v>
      </c>
      <c r="C98" s="155" t="s">
        <v>282</v>
      </c>
      <c r="D98" s="155" t="s">
        <v>281</v>
      </c>
      <c r="E98" s="155" t="s">
        <v>281</v>
      </c>
      <c r="F98" s="155" t="s">
        <v>295</v>
      </c>
      <c r="G98" s="155" t="s">
        <v>294</v>
      </c>
      <c r="H98" t="s">
        <v>293</v>
      </c>
      <c r="I98" t="s">
        <v>280</v>
      </c>
    </row>
    <row r="99" spans="1:9">
      <c r="A99" s="19" t="s">
        <v>183</v>
      </c>
      <c r="B99" s="155" t="s">
        <v>284</v>
      </c>
      <c r="C99" s="155" t="s">
        <v>283</v>
      </c>
      <c r="D99" s="155" t="s">
        <v>282</v>
      </c>
      <c r="E99" s="155" t="s">
        <v>282</v>
      </c>
      <c r="F99" s="155" t="s">
        <v>296</v>
      </c>
      <c r="G99" s="155" t="s">
        <v>295</v>
      </c>
      <c r="H99" t="s">
        <v>294</v>
      </c>
      <c r="I99" t="s">
        <v>293</v>
      </c>
    </row>
    <row r="100" spans="1:9">
      <c r="A100" s="19" t="s">
        <v>206</v>
      </c>
      <c r="B100" s="153" t="s">
        <v>1337</v>
      </c>
      <c r="C100" s="153" t="s">
        <v>1337</v>
      </c>
      <c r="D100" s="153" t="s">
        <v>1337</v>
      </c>
      <c r="E100" s="153" t="s">
        <v>1337</v>
      </c>
      <c r="F100" s="153" t="s">
        <v>1337</v>
      </c>
      <c r="G100" s="153" t="s">
        <v>1337</v>
      </c>
      <c r="H100" t="s">
        <v>295</v>
      </c>
      <c r="I100" t="s">
        <v>294</v>
      </c>
    </row>
    <row r="101" spans="1:9">
      <c r="A101" s="19" t="s">
        <v>207</v>
      </c>
      <c r="B101" s="153" t="s">
        <v>1338</v>
      </c>
      <c r="C101" s="153" t="s">
        <v>1338</v>
      </c>
      <c r="D101" s="153" t="s">
        <v>1338</v>
      </c>
      <c r="E101" s="153" t="s">
        <v>1338</v>
      </c>
      <c r="F101" s="153" t="s">
        <v>1338</v>
      </c>
      <c r="G101" s="153" t="s">
        <v>1338</v>
      </c>
      <c r="H101" t="s">
        <v>1337</v>
      </c>
      <c r="I101" t="s">
        <v>295</v>
      </c>
    </row>
    <row r="102" spans="1:9">
      <c r="A102" s="19" t="s">
        <v>208</v>
      </c>
      <c r="B102" s="153" t="s">
        <v>1339</v>
      </c>
      <c r="C102" s="153" t="s">
        <v>1339</v>
      </c>
      <c r="D102" s="153" t="s">
        <v>1339</v>
      </c>
      <c r="E102" s="153" t="s">
        <v>1339</v>
      </c>
      <c r="F102" s="153" t="s">
        <v>1339</v>
      </c>
      <c r="G102" s="153" t="s">
        <v>1339</v>
      </c>
      <c r="H102" t="s">
        <v>1338</v>
      </c>
      <c r="I102" t="s">
        <v>1337</v>
      </c>
    </row>
    <row r="103" spans="1:9">
      <c r="A103" s="19" t="s">
        <v>209</v>
      </c>
      <c r="B103" s="153" t="s">
        <v>1340</v>
      </c>
      <c r="C103" s="153" t="s">
        <v>1340</v>
      </c>
      <c r="D103" s="153" t="s">
        <v>1340</v>
      </c>
      <c r="E103" s="153" t="s">
        <v>1340</v>
      </c>
      <c r="F103" s="153" t="s">
        <v>1340</v>
      </c>
      <c r="G103" s="153" t="s">
        <v>1340</v>
      </c>
      <c r="H103" t="s">
        <v>1339</v>
      </c>
      <c r="I103" t="s">
        <v>1338</v>
      </c>
    </row>
    <row r="104" spans="1:9">
      <c r="A104" s="19" t="s">
        <v>210</v>
      </c>
      <c r="B104" s="153" t="s">
        <v>1341</v>
      </c>
      <c r="C104" s="153" t="s">
        <v>1341</v>
      </c>
      <c r="D104" s="153" t="s">
        <v>1341</v>
      </c>
      <c r="E104" s="153" t="s">
        <v>1341</v>
      </c>
      <c r="F104" s="153" t="s">
        <v>1341</v>
      </c>
      <c r="G104" s="153" t="s">
        <v>1341</v>
      </c>
      <c r="H104" t="s">
        <v>1340</v>
      </c>
      <c r="I104" t="s">
        <v>1339</v>
      </c>
    </row>
    <row r="105" spans="1:9">
      <c r="A105" s="19" t="s">
        <v>211</v>
      </c>
      <c r="B105" s="153" t="s">
        <v>1342</v>
      </c>
      <c r="C105" s="153" t="s">
        <v>1342</v>
      </c>
      <c r="D105" s="153" t="s">
        <v>1342</v>
      </c>
      <c r="E105" s="153" t="s">
        <v>1342</v>
      </c>
      <c r="F105" s="153" t="s">
        <v>1342</v>
      </c>
      <c r="G105" s="153" t="s">
        <v>1342</v>
      </c>
      <c r="H105" t="s">
        <v>1341</v>
      </c>
      <c r="I105" t="s">
        <v>1340</v>
      </c>
    </row>
    <row r="106" spans="1:9">
      <c r="A106" s="19" t="s">
        <v>212</v>
      </c>
      <c r="B106" s="153" t="s">
        <v>1343</v>
      </c>
      <c r="C106" s="153" t="s">
        <v>1343</v>
      </c>
      <c r="D106" s="153" t="s">
        <v>1343</v>
      </c>
      <c r="E106" s="153" t="s">
        <v>1343</v>
      </c>
      <c r="F106" s="153" t="s">
        <v>1343</v>
      </c>
      <c r="G106" s="153" t="s">
        <v>1343</v>
      </c>
      <c r="H106" t="s">
        <v>1342</v>
      </c>
      <c r="I106" t="s">
        <v>1341</v>
      </c>
    </row>
    <row r="107" spans="1:9">
      <c r="A107" s="19" t="s">
        <v>213</v>
      </c>
      <c r="B107" s="153" t="s">
        <v>1344</v>
      </c>
      <c r="C107" s="153" t="s">
        <v>1344</v>
      </c>
      <c r="D107" s="153" t="s">
        <v>1344</v>
      </c>
      <c r="E107" s="153" t="s">
        <v>1344</v>
      </c>
      <c r="F107" s="153" t="s">
        <v>1344</v>
      </c>
      <c r="G107" s="153" t="s">
        <v>1344</v>
      </c>
      <c r="H107" t="s">
        <v>1343</v>
      </c>
      <c r="I107" t="s">
        <v>1342</v>
      </c>
    </row>
    <row r="108" spans="1:9">
      <c r="A108" s="19" t="s">
        <v>214</v>
      </c>
      <c r="B108" s="156" t="s">
        <v>1676</v>
      </c>
      <c r="C108" s="156" t="s">
        <v>1676</v>
      </c>
      <c r="D108" s="156" t="s">
        <v>1676</v>
      </c>
      <c r="E108" s="156" t="s">
        <v>1676</v>
      </c>
      <c r="F108" s="156" t="s">
        <v>1676</v>
      </c>
      <c r="G108" s="156" t="s">
        <v>1676</v>
      </c>
      <c r="H108" t="s">
        <v>1344</v>
      </c>
      <c r="I108" t="s">
        <v>1343</v>
      </c>
    </row>
    <row r="109" spans="1:9">
      <c r="A109" s="19" t="s">
        <v>215</v>
      </c>
      <c r="B109" s="156" t="s">
        <v>1676</v>
      </c>
      <c r="C109" s="156" t="s">
        <v>1676</v>
      </c>
      <c r="D109" s="156" t="s">
        <v>1676</v>
      </c>
      <c r="E109" s="156" t="s">
        <v>1676</v>
      </c>
      <c r="F109" s="156" t="s">
        <v>1676</v>
      </c>
      <c r="G109" s="156" t="s">
        <v>1676</v>
      </c>
      <c r="H109" s="135" t="s">
        <v>1676</v>
      </c>
      <c r="I109" t="s">
        <v>1344</v>
      </c>
    </row>
  </sheetData>
  <phoneticPr fontId="3" type="noConversion"/>
  <pageMargins left="0.7" right="0.7" top="0.78740157499999996" bottom="0.78740157499999996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2BAB-4E07-4677-8B15-A4C76B859081}">
  <sheetPr>
    <tabColor theme="8" tint="0.79998168889431442"/>
  </sheetPr>
  <dimension ref="A1:F16"/>
  <sheetViews>
    <sheetView workbookViewId="0"/>
  </sheetViews>
  <sheetFormatPr baseColWidth="10" defaultRowHeight="14.25"/>
  <cols>
    <col min="2" max="2" width="12.5" bestFit="1" customWidth="1"/>
    <col min="3" max="3" width="28.375" bestFit="1" customWidth="1"/>
    <col min="5" max="5" width="24.875" bestFit="1" customWidth="1"/>
  </cols>
  <sheetData>
    <row r="1" spans="1:6">
      <c r="A1">
        <v>0</v>
      </c>
      <c r="B1" t="s">
        <v>501</v>
      </c>
      <c r="C1" s="28" t="s">
        <v>506</v>
      </c>
      <c r="D1" t="s">
        <v>543</v>
      </c>
      <c r="E1" t="s">
        <v>514</v>
      </c>
      <c r="F1" t="s">
        <v>542</v>
      </c>
    </row>
    <row r="2" spans="1:6">
      <c r="A2">
        <v>1</v>
      </c>
      <c r="B2" t="s">
        <v>502</v>
      </c>
      <c r="C2" s="28" t="s">
        <v>463</v>
      </c>
      <c r="D2" t="s">
        <v>542</v>
      </c>
      <c r="E2" t="s">
        <v>511</v>
      </c>
      <c r="F2" t="s">
        <v>543</v>
      </c>
    </row>
    <row r="3" spans="1:6">
      <c r="A3">
        <v>2</v>
      </c>
      <c r="C3" s="28" t="s">
        <v>480</v>
      </c>
      <c r="D3" t="s">
        <v>542</v>
      </c>
      <c r="E3" t="s">
        <v>515</v>
      </c>
      <c r="F3" t="s">
        <v>542</v>
      </c>
    </row>
    <row r="4" spans="1:6">
      <c r="A4">
        <v>3</v>
      </c>
      <c r="C4" s="28" t="s">
        <v>496</v>
      </c>
      <c r="D4" t="s">
        <v>542</v>
      </c>
      <c r="E4" t="s">
        <v>516</v>
      </c>
      <c r="F4" t="s">
        <v>542</v>
      </c>
    </row>
    <row r="5" spans="1:6">
      <c r="A5">
        <v>4</v>
      </c>
      <c r="C5" s="28" t="s">
        <v>432</v>
      </c>
      <c r="D5" t="s">
        <v>542</v>
      </c>
      <c r="E5" t="s">
        <v>517</v>
      </c>
      <c r="F5" t="s">
        <v>542</v>
      </c>
    </row>
    <row r="6" spans="1:6">
      <c r="A6">
        <v>5</v>
      </c>
      <c r="C6" s="28" t="s">
        <v>507</v>
      </c>
      <c r="D6" t="s">
        <v>543</v>
      </c>
      <c r="E6" t="s">
        <v>518</v>
      </c>
      <c r="F6" t="s">
        <v>544</v>
      </c>
    </row>
    <row r="7" spans="1:6">
      <c r="A7">
        <v>6</v>
      </c>
      <c r="C7" s="28" t="s">
        <v>508</v>
      </c>
      <c r="D7" t="s">
        <v>542</v>
      </c>
      <c r="E7" t="s">
        <v>519</v>
      </c>
      <c r="F7" t="s">
        <v>543</v>
      </c>
    </row>
    <row r="8" spans="1:6">
      <c r="A8">
        <v>7</v>
      </c>
      <c r="C8" s="28" t="s">
        <v>509</v>
      </c>
      <c r="D8" t="s">
        <v>542</v>
      </c>
      <c r="E8" t="s">
        <v>520</v>
      </c>
      <c r="F8" t="s">
        <v>544</v>
      </c>
    </row>
    <row r="9" spans="1:6">
      <c r="C9" s="28" t="s">
        <v>491</v>
      </c>
      <c r="D9" t="s">
        <v>542</v>
      </c>
      <c r="E9" t="s">
        <v>460</v>
      </c>
      <c r="F9" t="s">
        <v>542</v>
      </c>
    </row>
    <row r="10" spans="1:6">
      <c r="C10" s="28" t="s">
        <v>460</v>
      </c>
      <c r="D10" t="s">
        <v>542</v>
      </c>
      <c r="E10" t="s">
        <v>338</v>
      </c>
      <c r="F10" t="s">
        <v>542</v>
      </c>
    </row>
    <row r="11" spans="1:6">
      <c r="C11" s="28" t="s">
        <v>476</v>
      </c>
      <c r="D11" t="s">
        <v>542</v>
      </c>
      <c r="E11" t="s">
        <v>495</v>
      </c>
      <c r="F11" t="s">
        <v>542</v>
      </c>
    </row>
    <row r="12" spans="1:6">
      <c r="C12" s="28" t="s">
        <v>410</v>
      </c>
      <c r="D12" t="s">
        <v>542</v>
      </c>
      <c r="E12" t="s">
        <v>331</v>
      </c>
      <c r="F12" t="s">
        <v>542</v>
      </c>
    </row>
    <row r="13" spans="1:6">
      <c r="C13" s="28" t="s">
        <v>458</v>
      </c>
      <c r="D13" t="s">
        <v>542</v>
      </c>
      <c r="E13" t="s">
        <v>327</v>
      </c>
      <c r="F13" t="s">
        <v>542</v>
      </c>
    </row>
    <row r="14" spans="1:6">
      <c r="C14" s="28" t="s">
        <v>510</v>
      </c>
      <c r="D14" t="s">
        <v>544</v>
      </c>
      <c r="E14" t="s">
        <v>487</v>
      </c>
      <c r="F14" t="s">
        <v>542</v>
      </c>
    </row>
    <row r="15" spans="1:6">
      <c r="C15" s="28" t="s">
        <v>511</v>
      </c>
      <c r="D15" t="s">
        <v>543</v>
      </c>
    </row>
    <row r="16" spans="1:6">
      <c r="C16" s="28" t="s">
        <v>512</v>
      </c>
      <c r="D16" t="s">
        <v>542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3584-5C47-46B6-AC64-6AFFAE825E4A}">
  <sheetPr>
    <tabColor theme="8" tint="0.79998168889431442"/>
  </sheetPr>
  <dimension ref="A1:V169"/>
  <sheetViews>
    <sheetView workbookViewId="0">
      <selection activeCell="A165" sqref="A165"/>
    </sheetView>
  </sheetViews>
  <sheetFormatPr baseColWidth="10" defaultRowHeight="14.25"/>
  <cols>
    <col min="1" max="1" width="20.5" customWidth="1"/>
    <col min="2" max="2" width="4.5" customWidth="1"/>
    <col min="3" max="3" width="28.375" style="29" customWidth="1"/>
    <col min="4" max="4" width="4" style="29" bestFit="1" customWidth="1"/>
    <col min="5" max="5" width="4" style="29" customWidth="1"/>
    <col min="6" max="6" width="2.375" style="29" customWidth="1"/>
    <col min="7" max="8" width="4" style="29" customWidth="1"/>
    <col min="9" max="9" width="2.375" style="29" customWidth="1"/>
    <col min="10" max="10" width="4" style="29" customWidth="1"/>
    <col min="11" max="11" width="6.125" customWidth="1"/>
    <col min="13" max="13" width="6.5" customWidth="1"/>
    <col min="14" max="14" width="1.75" customWidth="1"/>
    <col min="16" max="16" width="6.5" customWidth="1"/>
    <col min="17" max="17" width="1.75" customWidth="1"/>
    <col min="19" max="19" width="6.5" customWidth="1"/>
    <col min="20" max="20" width="1.75" customWidth="1"/>
    <col min="22" max="22" width="6.5" customWidth="1"/>
  </cols>
  <sheetData>
    <row r="1" spans="1:12" ht="15">
      <c r="A1" s="83" t="str">
        <f>HBW!A1</f>
        <v>Handball Baden-Württemberg</v>
      </c>
      <c r="B1" s="84"/>
      <c r="C1" s="85"/>
    </row>
    <row r="2" spans="1:12" ht="15">
      <c r="A2" s="86" t="str">
        <f>HBW!A2</f>
        <v>28.04.2025 - 04.05.2025</v>
      </c>
      <c r="B2" s="87"/>
      <c r="C2" s="88"/>
    </row>
    <row r="4" spans="1:12" ht="15">
      <c r="B4" s="60" t="str">
        <f>HBW!A5</f>
        <v>Männer Regionalliga Baden-Württemberg (M-RL-BW)</v>
      </c>
    </row>
    <row r="5" spans="1:12">
      <c r="D5" s="29" t="str">
        <f>HBW!C6</f>
        <v>G</v>
      </c>
      <c r="E5" s="227" t="str">
        <f>HBW!H6</f>
        <v>Tore</v>
      </c>
      <c r="F5" s="227"/>
      <c r="G5" s="227"/>
      <c r="I5" s="29" t="str">
        <f>HBW!K6</f>
        <v>Punkte</v>
      </c>
      <c r="K5" s="29"/>
    </row>
    <row r="6" spans="1:12">
      <c r="B6" s="28">
        <f>HBW!A7</f>
        <v>1</v>
      </c>
      <c r="C6" s="28" t="str">
        <f>HBW!B7</f>
        <v>SG Köndringen/Teningen</v>
      </c>
      <c r="D6" s="28">
        <f>HBW!C7</f>
        <v>30</v>
      </c>
      <c r="E6" s="29">
        <f>HBW!G7</f>
        <v>1154</v>
      </c>
      <c r="F6" s="29" t="str">
        <f>HBW!H7</f>
        <v>:</v>
      </c>
      <c r="G6" s="29">
        <f>HBW!I7</f>
        <v>919</v>
      </c>
      <c r="H6" s="29">
        <f>HBW!J7</f>
        <v>58</v>
      </c>
      <c r="I6" s="29" t="str">
        <f>HBW!K7</f>
        <v>:</v>
      </c>
      <c r="J6" s="29">
        <f>HBW!L7</f>
        <v>2</v>
      </c>
      <c r="L6" t="str">
        <f>IF(VLOOKUP(C6,Listen!C:D,2,FALSE)=0,"",VLOOKUP(C6,Listen!C:D,2,FALSE))</f>
        <v>SHV</v>
      </c>
    </row>
    <row r="7" spans="1:12">
      <c r="B7" s="28">
        <f>HBW!A8</f>
        <v>2</v>
      </c>
      <c r="C7" s="28" t="str">
        <f>HBW!B8</f>
        <v>TV Bittenfeld 1898 2</v>
      </c>
      <c r="D7" s="28">
        <f>HBW!C8</f>
        <v>30</v>
      </c>
      <c r="E7" s="29">
        <f>HBW!G8</f>
        <v>1070</v>
      </c>
      <c r="F7" s="29" t="str">
        <f>HBW!H8</f>
        <v>:</v>
      </c>
      <c r="G7" s="29">
        <f>HBW!I8</f>
        <v>832</v>
      </c>
      <c r="H7" s="29">
        <f>HBW!J8</f>
        <v>53</v>
      </c>
      <c r="I7" s="29" t="str">
        <f>HBW!K8</f>
        <v>:</v>
      </c>
      <c r="J7" s="29">
        <f>HBW!L8</f>
        <v>7</v>
      </c>
      <c r="L7" t="str">
        <f>IF(VLOOKUP(C7,Listen!C:D,2,FALSE)=0,"",VLOOKUP(C7,Listen!C:D,2,FALSE))</f>
        <v>HVW</v>
      </c>
    </row>
    <row r="8" spans="1:12">
      <c r="B8" s="28">
        <f>HBW!A9</f>
        <v>3</v>
      </c>
      <c r="C8" s="28" t="str">
        <f>HBW!B9</f>
        <v>TSB Schwäbisch Gmünd</v>
      </c>
      <c r="D8" s="28">
        <f>HBW!C9</f>
        <v>30</v>
      </c>
      <c r="E8" s="29">
        <f>HBW!G9</f>
        <v>1010</v>
      </c>
      <c r="F8" s="29" t="str">
        <f>HBW!H9</f>
        <v>:</v>
      </c>
      <c r="G8" s="29">
        <f>HBW!I9</f>
        <v>871</v>
      </c>
      <c r="H8" s="29">
        <f>HBW!J9</f>
        <v>52</v>
      </c>
      <c r="I8" s="29" t="str">
        <f>HBW!K9</f>
        <v>:</v>
      </c>
      <c r="J8" s="29">
        <f>HBW!L9</f>
        <v>8</v>
      </c>
      <c r="L8" t="str">
        <f>IF(VLOOKUP(C8,Listen!C:D,2,FALSE)=0,"",VLOOKUP(C8,Listen!C:D,2,FALSE))</f>
        <v>HVW</v>
      </c>
    </row>
    <row r="9" spans="1:12">
      <c r="B9" s="28">
        <f>HBW!A10</f>
        <v>4</v>
      </c>
      <c r="C9" s="28" t="str">
        <f>HBW!B10</f>
        <v>HSG Ostfildern</v>
      </c>
      <c r="D9" s="28">
        <f>HBW!C10</f>
        <v>30</v>
      </c>
      <c r="E9" s="29">
        <f>HBW!G10</f>
        <v>963</v>
      </c>
      <c r="F9" s="29" t="str">
        <f>HBW!H10</f>
        <v>:</v>
      </c>
      <c r="G9" s="29">
        <f>HBW!I10</f>
        <v>927</v>
      </c>
      <c r="H9" s="29">
        <f>HBW!J10</f>
        <v>34</v>
      </c>
      <c r="I9" s="29" t="str">
        <f>HBW!K10</f>
        <v>:</v>
      </c>
      <c r="J9" s="29">
        <f>HBW!L10</f>
        <v>26</v>
      </c>
      <c r="L9" t="str">
        <f>IF(VLOOKUP(C9,Listen!C:D,2,FALSE)=0,"",VLOOKUP(C9,Listen!C:D,2,FALSE))</f>
        <v>HVW</v>
      </c>
    </row>
    <row r="10" spans="1:12">
      <c r="B10" s="28">
        <f>HBW!A11</f>
        <v>5</v>
      </c>
      <c r="C10" s="28" t="str">
        <f>HBW!B11</f>
        <v>HSG Albstadt</v>
      </c>
      <c r="D10" s="28">
        <f>HBW!C11</f>
        <v>30</v>
      </c>
      <c r="E10" s="29">
        <f>HBW!G11</f>
        <v>1042</v>
      </c>
      <c r="F10" s="29" t="str">
        <f>HBW!H11</f>
        <v>:</v>
      </c>
      <c r="G10" s="29">
        <f>HBW!I11</f>
        <v>984</v>
      </c>
      <c r="H10" s="29">
        <f>HBW!J11</f>
        <v>34</v>
      </c>
      <c r="I10" s="29" t="str">
        <f>HBW!K11</f>
        <v>:</v>
      </c>
      <c r="J10" s="29">
        <f>HBW!L11</f>
        <v>26</v>
      </c>
      <c r="L10" t="str">
        <f>IF(VLOOKUP(C10,Listen!C:D,2,FALSE)=0,"",VLOOKUP(C10,Listen!C:D,2,FALSE))</f>
        <v>HVW</v>
      </c>
    </row>
    <row r="11" spans="1:12">
      <c r="B11" s="28">
        <f>HBW!A12</f>
        <v>6</v>
      </c>
      <c r="C11" s="28" t="str">
        <f>HBW!B12</f>
        <v>VfL Waiblingen Handball</v>
      </c>
      <c r="D11" s="28">
        <f>HBW!C12</f>
        <v>30</v>
      </c>
      <c r="E11" s="29">
        <f>HBW!G12</f>
        <v>938</v>
      </c>
      <c r="F11" s="29" t="str">
        <f>HBW!H12</f>
        <v>:</v>
      </c>
      <c r="G11" s="29">
        <f>HBW!I12</f>
        <v>925</v>
      </c>
      <c r="H11" s="29">
        <f>HBW!J12</f>
        <v>32</v>
      </c>
      <c r="I11" s="29" t="str">
        <f>HBW!K12</f>
        <v>:</v>
      </c>
      <c r="J11" s="29">
        <f>HBW!L12</f>
        <v>28</v>
      </c>
      <c r="L11" t="str">
        <f>IF(VLOOKUP(C11,Listen!C:D,2,FALSE)=0,"",VLOOKUP(C11,Listen!C:D,2,FALSE))</f>
        <v>HVW</v>
      </c>
    </row>
    <row r="12" spans="1:12">
      <c r="B12" s="28">
        <f>HBW!A13</f>
        <v>7</v>
      </c>
      <c r="C12" s="28" t="str">
        <f>HBW!B13</f>
        <v>TSV Heiningen 1892</v>
      </c>
      <c r="D12" s="28">
        <f>HBW!C13</f>
        <v>30</v>
      </c>
      <c r="E12" s="29">
        <f>HBW!G13</f>
        <v>983</v>
      </c>
      <c r="F12" s="29" t="str">
        <f>HBW!H13</f>
        <v>:</v>
      </c>
      <c r="G12" s="29">
        <f>HBW!I13</f>
        <v>948</v>
      </c>
      <c r="H12" s="29">
        <f>HBW!J13</f>
        <v>31</v>
      </c>
      <c r="I12" s="29" t="str">
        <f>HBW!K13</f>
        <v>:</v>
      </c>
      <c r="J12" s="29">
        <f>HBW!L13</f>
        <v>29</v>
      </c>
      <c r="L12" t="str">
        <f>IF(VLOOKUP(C12,Listen!C:D,2,FALSE)=0,"",VLOOKUP(C12,Listen!C:D,2,FALSE))</f>
        <v>HVW</v>
      </c>
    </row>
    <row r="13" spans="1:12">
      <c r="B13" s="28">
        <f>HBW!A14</f>
        <v>8</v>
      </c>
      <c r="C13" s="28" t="str">
        <f>HBW!B14</f>
        <v>TV Willstätt</v>
      </c>
      <c r="D13" s="28">
        <f>HBW!C14</f>
        <v>30</v>
      </c>
      <c r="E13" s="29">
        <f>HBW!G14</f>
        <v>928</v>
      </c>
      <c r="F13" s="29" t="str">
        <f>HBW!H14</f>
        <v>:</v>
      </c>
      <c r="G13" s="29">
        <f>HBW!I14</f>
        <v>906</v>
      </c>
      <c r="H13" s="29">
        <f>HBW!J14</f>
        <v>31</v>
      </c>
      <c r="I13" s="29" t="str">
        <f>HBW!K14</f>
        <v>:</v>
      </c>
      <c r="J13" s="29">
        <f>HBW!L14</f>
        <v>29</v>
      </c>
      <c r="L13" t="str">
        <f>IF(VLOOKUP(C13,Listen!C:D,2,FALSE)=0,"",VLOOKUP(C13,Listen!C:D,2,FALSE))</f>
        <v>SHV</v>
      </c>
    </row>
    <row r="14" spans="1:12">
      <c r="B14" s="28">
        <f>HBW!A15</f>
        <v>9</v>
      </c>
      <c r="C14" s="28" t="str">
        <f>HBW!B15</f>
        <v>TV Plochingen</v>
      </c>
      <c r="D14" s="28">
        <f>HBW!C15</f>
        <v>30</v>
      </c>
      <c r="E14" s="29">
        <f>HBW!G15</f>
        <v>933</v>
      </c>
      <c r="F14" s="29" t="str">
        <f>HBW!H15</f>
        <v>:</v>
      </c>
      <c r="G14" s="29">
        <f>HBW!I15</f>
        <v>991</v>
      </c>
      <c r="H14" s="29">
        <f>HBW!J15</f>
        <v>28</v>
      </c>
      <c r="I14" s="29" t="str">
        <f>HBW!K15</f>
        <v>:</v>
      </c>
      <c r="J14" s="29">
        <f>HBW!L15</f>
        <v>32</v>
      </c>
      <c r="L14" t="str">
        <f>IF(VLOOKUP(C14,Listen!C:D,2,FALSE)=0,"",VLOOKUP(C14,Listen!C:D,2,FALSE))</f>
        <v>HVW</v>
      </c>
    </row>
    <row r="15" spans="1:12" ht="15" thickBot="1">
      <c r="B15" s="28">
        <f>HBW!A16</f>
        <v>10</v>
      </c>
      <c r="C15" s="28" t="str">
        <f>HBW!B16</f>
        <v>HC Neuenbürg 2000</v>
      </c>
      <c r="D15" s="28">
        <f>HBW!C16</f>
        <v>30</v>
      </c>
      <c r="E15" s="29">
        <f>HBW!G16</f>
        <v>881</v>
      </c>
      <c r="F15" s="29" t="str">
        <f>HBW!H16</f>
        <v>:</v>
      </c>
      <c r="G15" s="29">
        <f>HBW!I16</f>
        <v>952</v>
      </c>
      <c r="H15" s="29">
        <f>HBW!J16</f>
        <v>28</v>
      </c>
      <c r="I15" s="29" t="str">
        <f>HBW!K16</f>
        <v>:</v>
      </c>
      <c r="J15" s="29">
        <f>HBW!L16</f>
        <v>32</v>
      </c>
      <c r="L15" t="str">
        <f>IF(VLOOKUP(C15,Listen!C:D,2,FALSE)=0,"",VLOOKUP(C15,Listen!C:D,2,FALSE))</f>
        <v>HVW</v>
      </c>
    </row>
    <row r="16" spans="1:12" ht="15.75" thickTop="1">
      <c r="A16" s="44" t="str">
        <f>IF(L16&lt;&gt;"HVW","","RL Absteiger "&amp;COUNTIF(L16:L21,"HVW"))</f>
        <v>RL Absteiger 4</v>
      </c>
      <c r="B16" s="45">
        <f>HBW!A17</f>
        <v>11</v>
      </c>
      <c r="C16" s="45" t="str">
        <f>HBW!B17</f>
        <v>TSV 1866 Weinsberg</v>
      </c>
      <c r="D16" s="45">
        <f>HBW!C17</f>
        <v>30</v>
      </c>
      <c r="E16" s="46">
        <f>HBW!G17</f>
        <v>877</v>
      </c>
      <c r="F16" s="46" t="str">
        <f>HBW!H17</f>
        <v>:</v>
      </c>
      <c r="G16" s="46">
        <f>HBW!I17</f>
        <v>937</v>
      </c>
      <c r="H16" s="46">
        <f>HBW!J17</f>
        <v>22</v>
      </c>
      <c r="I16" s="46" t="str">
        <f>HBW!K17</f>
        <v>:</v>
      </c>
      <c r="J16" s="72">
        <f>HBW!L17</f>
        <v>38</v>
      </c>
      <c r="L16" t="str">
        <f>IF(VLOOKUP(C16,Listen!C:D,2,FALSE)=0,"",VLOOKUP(C16,Listen!C:D,2,FALSE))</f>
        <v>HVW</v>
      </c>
    </row>
    <row r="17" spans="1:22" ht="15">
      <c r="A17" s="70" t="str">
        <f>IF(L17&lt;&gt;"HVW","","RL Absteiger "&amp;COUNTIF(L17:L21,"HVW"))</f>
        <v>RL Absteiger 3</v>
      </c>
      <c r="B17" s="28">
        <f>HBW!A18</f>
        <v>12</v>
      </c>
      <c r="C17" s="28" t="str">
        <f>HBW!B18</f>
        <v>TSV 1899 Blaustein</v>
      </c>
      <c r="D17" s="28">
        <f>HBW!C18</f>
        <v>30</v>
      </c>
      <c r="E17" s="29">
        <f>HBW!G18</f>
        <v>934</v>
      </c>
      <c r="F17" s="29" t="str">
        <f>HBW!H18</f>
        <v>:</v>
      </c>
      <c r="G17" s="29">
        <f>HBW!I18</f>
        <v>1026</v>
      </c>
      <c r="H17" s="29">
        <f>HBW!J18</f>
        <v>20</v>
      </c>
      <c r="I17" s="29" t="str">
        <f>HBW!K18</f>
        <v>:</v>
      </c>
      <c r="J17" s="73">
        <f>HBW!L18</f>
        <v>40</v>
      </c>
      <c r="L17" t="str">
        <f>IF(VLOOKUP(C17,Listen!C:D,2,FALSE)=0,"",VLOOKUP(C17,Listen!C:D,2,FALSE))</f>
        <v>HVW</v>
      </c>
    </row>
    <row r="18" spans="1:22" ht="15">
      <c r="A18" s="70" t="str">
        <f>IF(L18&lt;&gt;"HVW","","RL Absteiger "&amp;COUNTIF(L18:L21,"HVW"))</f>
        <v>RL Absteiger 2</v>
      </c>
      <c r="B18" s="28">
        <f>HBW!A19</f>
        <v>13</v>
      </c>
      <c r="C18" s="28" t="str">
        <f>HBW!B19</f>
        <v>MTG Wangen</v>
      </c>
      <c r="D18" s="28">
        <f>HBW!C19</f>
        <v>30</v>
      </c>
      <c r="E18" s="29">
        <f>HBW!G19</f>
        <v>886</v>
      </c>
      <c r="F18" s="29" t="str">
        <f>HBW!H19</f>
        <v>:</v>
      </c>
      <c r="G18" s="29">
        <f>HBW!I19</f>
        <v>956</v>
      </c>
      <c r="H18" s="29">
        <f>HBW!J19</f>
        <v>18</v>
      </c>
      <c r="I18" s="29" t="str">
        <f>HBW!K19</f>
        <v>:</v>
      </c>
      <c r="J18" s="73">
        <f>HBW!L19</f>
        <v>42</v>
      </c>
      <c r="L18" t="str">
        <f>IF(VLOOKUP(C18,Listen!C:D,2,FALSE)=0,"",VLOOKUP(C18,Listen!C:D,2,FALSE))</f>
        <v>HVW</v>
      </c>
    </row>
    <row r="19" spans="1:22" ht="15">
      <c r="A19" s="70" t="str">
        <f>IF(L19&lt;&gt;"HVW","","RL Absteiger "&amp;COUNTIF(L19:L21,"HVW"))</f>
        <v/>
      </c>
      <c r="B19" s="28">
        <f>HBW!A20</f>
        <v>14</v>
      </c>
      <c r="C19" s="28" t="str">
        <f>HBW!B20</f>
        <v>Saase3 Leutershausen Handball 2</v>
      </c>
      <c r="D19" s="28">
        <f>HBW!C20</f>
        <v>30</v>
      </c>
      <c r="E19" s="29">
        <f>HBW!G20</f>
        <v>935</v>
      </c>
      <c r="F19" s="29" t="str">
        <f>HBW!H20</f>
        <v>:</v>
      </c>
      <c r="G19" s="29">
        <f>HBW!I20</f>
        <v>1082</v>
      </c>
      <c r="H19" s="29">
        <f>HBW!J20</f>
        <v>18</v>
      </c>
      <c r="I19" s="29" t="str">
        <f>HBW!K20</f>
        <v>:</v>
      </c>
      <c r="J19" s="73">
        <f>HBW!L20</f>
        <v>42</v>
      </c>
      <c r="L19" t="str">
        <f>IF(VLOOKUP(C19,Listen!C:D,2,FALSE)=0,"",VLOOKUP(C19,Listen!C:D,2,FALSE))</f>
        <v>BHV</v>
      </c>
    </row>
    <row r="20" spans="1:22" ht="15">
      <c r="A20" s="70" t="str">
        <f>IF(L20&lt;&gt;"HVW","","RL Absteiger "&amp;COUNTIF(L20:L21,"HVW"))</f>
        <v>RL Absteiger 1</v>
      </c>
      <c r="B20" s="28">
        <f>HBW!A21</f>
        <v>15</v>
      </c>
      <c r="C20" s="28" t="str">
        <f>HBW!B21</f>
        <v>TSG Söflingen</v>
      </c>
      <c r="D20" s="28">
        <f>HBW!C21</f>
        <v>30</v>
      </c>
      <c r="E20" s="29">
        <f>HBW!G21</f>
        <v>883</v>
      </c>
      <c r="F20" s="29" t="str">
        <f>HBW!H21</f>
        <v>:</v>
      </c>
      <c r="G20" s="29">
        <f>HBW!I21</f>
        <v>1019</v>
      </c>
      <c r="H20" s="29">
        <f>HBW!J21</f>
        <v>15</v>
      </c>
      <c r="I20" s="29" t="str">
        <f>HBW!K21</f>
        <v>:</v>
      </c>
      <c r="J20" s="73">
        <f>HBW!L21</f>
        <v>45</v>
      </c>
      <c r="L20" t="str">
        <f>IF(VLOOKUP(C20,Listen!C:D,2,FALSE)=0,"",VLOOKUP(C20,Listen!C:D,2,FALSE))</f>
        <v>HVW</v>
      </c>
    </row>
    <row r="21" spans="1:22" ht="15.75" thickBot="1">
      <c r="A21" s="52" t="str">
        <f>IF(L21&lt;&gt;"HVW","","RL Absteiger "&amp;COUNTIF(L21:L21,"HVW"))</f>
        <v/>
      </c>
      <c r="B21" s="53">
        <f>HBW!A22</f>
        <v>16</v>
      </c>
      <c r="C21" s="53" t="str">
        <f>HBW!B22</f>
        <v>TuS Schutterwald</v>
      </c>
      <c r="D21" s="53">
        <f>HBW!C22</f>
        <v>30</v>
      </c>
      <c r="E21" s="54">
        <f>HBW!G22</f>
        <v>879</v>
      </c>
      <c r="F21" s="54" t="str">
        <f>HBW!H22</f>
        <v>:</v>
      </c>
      <c r="G21" s="54">
        <f>HBW!I22</f>
        <v>1021</v>
      </c>
      <c r="H21" s="54">
        <f>HBW!J22</f>
        <v>6</v>
      </c>
      <c r="I21" s="54" t="str">
        <f>HBW!K22</f>
        <v>:</v>
      </c>
      <c r="J21" s="74">
        <f>HBW!L22</f>
        <v>54</v>
      </c>
      <c r="L21" t="str">
        <f>IF(VLOOKUP(C21,Listen!C:D,2,FALSE)=0,"",VLOOKUP(C21,Listen!C:D,2,FALSE))</f>
        <v>SHV</v>
      </c>
    </row>
    <row r="22" spans="1:22" ht="15.75" thickTop="1">
      <c r="L22" s="112">
        <f>6 - COUNTBLANK(A16:A21)</f>
        <v>4</v>
      </c>
      <c r="M22" s="113" t="s">
        <v>545</v>
      </c>
      <c r="N22" s="113"/>
      <c r="O22" s="113"/>
      <c r="P22" s="114"/>
    </row>
    <row r="24" spans="1:22" ht="15">
      <c r="A24" s="83" t="str">
        <f>HVW!A1</f>
        <v>Handballverband Württemberg</v>
      </c>
      <c r="B24" s="84"/>
      <c r="C24" s="85"/>
    </row>
    <row r="25" spans="1:22" ht="15">
      <c r="A25" s="86" t="str">
        <f>HVW!A2</f>
        <v>28.04.2025 - 04.05.2025</v>
      </c>
      <c r="B25" s="87"/>
      <c r="C25" s="88"/>
    </row>
    <row r="28" spans="1:22" ht="15">
      <c r="B28" s="60" t="str">
        <f>HVW!A5</f>
        <v>Männer Oberliga Württemberg (M-OLW)</v>
      </c>
      <c r="C28"/>
      <c r="L28" s="30" t="s">
        <v>297</v>
      </c>
      <c r="M28" s="31"/>
      <c r="O28" s="30" t="s">
        <v>300</v>
      </c>
      <c r="P28" s="31"/>
      <c r="R28" s="30" t="s">
        <v>301</v>
      </c>
      <c r="S28" s="31"/>
      <c r="U28" s="30" t="s">
        <v>302</v>
      </c>
      <c r="V28" s="31"/>
    </row>
    <row r="29" spans="1:22" ht="15">
      <c r="A29" s="36" t="s">
        <v>303</v>
      </c>
      <c r="C29"/>
      <c r="D29" s="29" t="str">
        <f>HVW!C6</f>
        <v>G</v>
      </c>
      <c r="E29" s="227" t="str">
        <f>HVW!H6</f>
        <v>Tore</v>
      </c>
      <c r="F29" s="227"/>
      <c r="G29" s="227"/>
      <c r="H29" s="227" t="str">
        <f>HVW!K6</f>
        <v>Punkte</v>
      </c>
      <c r="I29" s="227"/>
      <c r="J29" s="227"/>
      <c r="L29" s="32" t="s">
        <v>298</v>
      </c>
      <c r="M29" s="32" t="s">
        <v>299</v>
      </c>
      <c r="O29" s="32" t="s">
        <v>298</v>
      </c>
      <c r="P29" s="32" t="s">
        <v>299</v>
      </c>
      <c r="R29" s="32" t="s">
        <v>298</v>
      </c>
      <c r="S29" s="32" t="s">
        <v>299</v>
      </c>
      <c r="U29" s="32" t="s">
        <v>298</v>
      </c>
      <c r="V29" s="32" t="s">
        <v>299</v>
      </c>
    </row>
    <row r="30" spans="1:22" ht="15">
      <c r="A30" s="41" t="str">
        <f t="shared" ref="A30:A31" si="0">"OLW Platz "&amp;B30</f>
        <v>OLW Platz 1</v>
      </c>
      <c r="B30" s="28">
        <f>HVW!A7</f>
        <v>1</v>
      </c>
      <c r="C30" s="28" t="str">
        <f>HVW!B7</f>
        <v>TV 1893 Neuhausen/E.</v>
      </c>
      <c r="D30" s="29">
        <f>HVW!C7</f>
        <v>26</v>
      </c>
      <c r="E30" s="29">
        <f>HVW!G7</f>
        <v>801</v>
      </c>
      <c r="F30" s="29" t="str">
        <f>HVW!H7</f>
        <v>:</v>
      </c>
      <c r="G30" s="29">
        <f>HVW!I7</f>
        <v>768</v>
      </c>
      <c r="H30" s="29">
        <f>HVW!J7</f>
        <v>35</v>
      </c>
      <c r="I30" s="29" t="str">
        <f>HVW!K7</f>
        <v>:</v>
      </c>
      <c r="J30" s="29">
        <f>HVW!L7</f>
        <v>17</v>
      </c>
      <c r="L30" s="38"/>
      <c r="M30" s="39"/>
      <c r="O30" s="38"/>
      <c r="P30" s="39"/>
      <c r="R30" s="38"/>
      <c r="S30" s="39"/>
      <c r="U30" s="40"/>
      <c r="V30" s="39"/>
    </row>
    <row r="31" spans="1:22" ht="15">
      <c r="A31" s="41" t="str">
        <f t="shared" si="0"/>
        <v>OLW Platz 2</v>
      </c>
      <c r="B31" s="28">
        <f>HVW!A8</f>
        <v>2</v>
      </c>
      <c r="C31" s="28" t="str">
        <f>HVW!B8</f>
        <v>SG Weinstadt</v>
      </c>
      <c r="D31" s="29">
        <f>HVW!C8</f>
        <v>26</v>
      </c>
      <c r="E31" s="29">
        <f>HVW!G8</f>
        <v>720</v>
      </c>
      <c r="F31" s="29" t="str">
        <f>HVW!H8</f>
        <v>:</v>
      </c>
      <c r="G31" s="29">
        <f>HVW!I8</f>
        <v>698</v>
      </c>
      <c r="H31" s="29">
        <f>HVW!J8</f>
        <v>34</v>
      </c>
      <c r="I31" s="29" t="str">
        <f>HVW!K8</f>
        <v>:</v>
      </c>
      <c r="J31" s="29">
        <f>HVW!L8</f>
        <v>18</v>
      </c>
      <c r="L31" s="38"/>
      <c r="M31" s="39"/>
      <c r="O31" s="38"/>
      <c r="P31" s="39"/>
      <c r="R31" s="38"/>
      <c r="S31" s="39"/>
      <c r="U31" s="40"/>
      <c r="V31" s="39"/>
    </row>
    <row r="32" spans="1:22" ht="15">
      <c r="A32" s="37" t="str">
        <f>"OLW Platz "&amp;B32</f>
        <v>OLW Platz 3</v>
      </c>
      <c r="B32" s="28">
        <f>HVW!A9</f>
        <v>3</v>
      </c>
      <c r="C32" s="28" t="str">
        <f>HVW!B9</f>
        <v>TSV Schmiden 1902</v>
      </c>
      <c r="D32" s="29">
        <f>HVW!C9</f>
        <v>26</v>
      </c>
      <c r="E32" s="29">
        <f>HVW!G9</f>
        <v>786</v>
      </c>
      <c r="F32" s="29" t="str">
        <f>HVW!H9</f>
        <v>:</v>
      </c>
      <c r="G32" s="29">
        <f>HVW!I9</f>
        <v>753</v>
      </c>
      <c r="H32" s="29">
        <f>HVW!J9</f>
        <v>30</v>
      </c>
      <c r="I32" s="29" t="str">
        <f>HVW!K9</f>
        <v>:</v>
      </c>
      <c r="J32" s="29">
        <f>HVW!L9</f>
        <v>22</v>
      </c>
      <c r="L32" s="38">
        <f t="shared" ref="L32:L42" si="1">(H32/D32)*100</f>
        <v>115.38461538461537</v>
      </c>
      <c r="M32" s="39">
        <f>RANK(L32,$L$32:$L$43,0)</f>
        <v>1</v>
      </c>
      <c r="O32" s="38">
        <f t="shared" ref="O32:O42" si="2">(E32/D32)*100</f>
        <v>3023.0769230769229</v>
      </c>
      <c r="P32" s="39">
        <f>RANK(O32,$O$32:$O$43,0)</f>
        <v>4</v>
      </c>
      <c r="R32" s="38">
        <f t="shared" ref="R32:R42" si="3">(G32/D32)*100</f>
        <v>2896.1538461538462</v>
      </c>
      <c r="S32" s="39">
        <f>RANK(R32,$R$32:$R$43,1)</f>
        <v>4</v>
      </c>
      <c r="U32" s="40">
        <f t="shared" ref="U32:U42" si="4">VALUE(M32&amp;TEXT(P32,"00")&amp;TEXT(S32,"00"))</f>
        <v>10404</v>
      </c>
      <c r="V32" s="39">
        <f>RANK(U32,$U$32:$U$43,1)</f>
        <v>1</v>
      </c>
    </row>
    <row r="33" spans="1:22" ht="15">
      <c r="A33" s="37" t="str">
        <f t="shared" ref="A33:A42" si="5">"OLW Platz "&amp;B33</f>
        <v>OLW Platz 4</v>
      </c>
      <c r="B33" s="28">
        <f>HVW!A10</f>
        <v>4</v>
      </c>
      <c r="C33" s="28" t="str">
        <f>HVW!B10</f>
        <v>SG BBM Bietigheim 2</v>
      </c>
      <c r="D33" s="29">
        <f>HVW!C10</f>
        <v>26</v>
      </c>
      <c r="E33" s="29">
        <f>HVW!G10</f>
        <v>770</v>
      </c>
      <c r="F33" s="29" t="str">
        <f>HVW!H10</f>
        <v>:</v>
      </c>
      <c r="G33" s="29">
        <f>HVW!I10</f>
        <v>744</v>
      </c>
      <c r="H33" s="29">
        <f>HVW!J10</f>
        <v>29</v>
      </c>
      <c r="I33" s="29" t="str">
        <f>HVW!K10</f>
        <v>:</v>
      </c>
      <c r="J33" s="29">
        <f>HVW!L10</f>
        <v>23</v>
      </c>
      <c r="L33" s="38">
        <f t="shared" si="1"/>
        <v>111.53846153846155</v>
      </c>
      <c r="M33" s="39">
        <f t="shared" ref="M33:M43" si="6">RANK(L33,$L$32:$L$43,0)</f>
        <v>2</v>
      </c>
      <c r="O33" s="38">
        <f t="shared" si="2"/>
        <v>2961.5384615384619</v>
      </c>
      <c r="P33" s="39">
        <f t="shared" ref="P33:P43" si="7">RANK(O33,$O$32:$O$43,0)</f>
        <v>8</v>
      </c>
      <c r="R33" s="38">
        <f t="shared" si="3"/>
        <v>2861.5384615384619</v>
      </c>
      <c r="S33" s="39">
        <f t="shared" ref="S33:S43" si="8">RANK(R33,$R$32:$R$43,1)</f>
        <v>3</v>
      </c>
      <c r="U33" s="40">
        <f t="shared" si="4"/>
        <v>20803</v>
      </c>
      <c r="V33" s="39">
        <f t="shared" ref="V33:V43" si="9">RANK(U33,$U$32:$U$43,1)</f>
        <v>3</v>
      </c>
    </row>
    <row r="34" spans="1:22" ht="15">
      <c r="A34" s="37" t="str">
        <f t="shared" si="5"/>
        <v>OLW Platz 5</v>
      </c>
      <c r="B34" s="28">
        <f>HVW!A11</f>
        <v>5</v>
      </c>
      <c r="C34" s="28" t="str">
        <f>HVW!B11</f>
        <v>TV 1895 Flein</v>
      </c>
      <c r="D34" s="29">
        <f>HVW!C11</f>
        <v>26</v>
      </c>
      <c r="E34" s="29">
        <f>HVW!G11</f>
        <v>831</v>
      </c>
      <c r="F34" s="29" t="str">
        <f>HVW!H11</f>
        <v>:</v>
      </c>
      <c r="G34" s="29">
        <f>HVW!I11</f>
        <v>815</v>
      </c>
      <c r="H34" s="29">
        <f>HVW!J11</f>
        <v>29</v>
      </c>
      <c r="I34" s="29" t="str">
        <f>HVW!K11</f>
        <v>:</v>
      </c>
      <c r="J34" s="29">
        <f>HVW!L11</f>
        <v>23</v>
      </c>
      <c r="L34" s="38">
        <f t="shared" si="1"/>
        <v>111.53846153846155</v>
      </c>
      <c r="M34" s="39">
        <f t="shared" si="6"/>
        <v>2</v>
      </c>
      <c r="O34" s="38">
        <f t="shared" si="2"/>
        <v>3196.1538461538462</v>
      </c>
      <c r="P34" s="39">
        <f t="shared" si="7"/>
        <v>1</v>
      </c>
      <c r="R34" s="38">
        <f t="shared" si="3"/>
        <v>3134.6153846153848</v>
      </c>
      <c r="S34" s="39">
        <f t="shared" si="8"/>
        <v>10</v>
      </c>
      <c r="U34" s="40">
        <f t="shared" si="4"/>
        <v>20110</v>
      </c>
      <c r="V34" s="39">
        <f t="shared" si="9"/>
        <v>2</v>
      </c>
    </row>
    <row r="35" spans="1:22" ht="15">
      <c r="A35" s="37" t="str">
        <f t="shared" si="5"/>
        <v>OLW Platz 6</v>
      </c>
      <c r="B35" s="28">
        <f>HVW!A12</f>
        <v>6</v>
      </c>
      <c r="C35" s="28" t="str">
        <f>HVW!B12</f>
        <v>SV Leonberg/Eltingen</v>
      </c>
      <c r="D35" s="29">
        <f>HVW!C12</f>
        <v>26</v>
      </c>
      <c r="E35" s="29">
        <f>HVW!G12</f>
        <v>795</v>
      </c>
      <c r="F35" s="29" t="str">
        <f>HVW!H12</f>
        <v>:</v>
      </c>
      <c r="G35" s="29">
        <f>HVW!I12</f>
        <v>769</v>
      </c>
      <c r="H35" s="29">
        <f>HVW!J12</f>
        <v>28</v>
      </c>
      <c r="I35" s="29" t="str">
        <f>HVW!K12</f>
        <v>:</v>
      </c>
      <c r="J35" s="29">
        <f>HVW!L12</f>
        <v>24</v>
      </c>
      <c r="L35" s="38">
        <f t="shared" si="1"/>
        <v>107.69230769230769</v>
      </c>
      <c r="M35" s="39">
        <f t="shared" si="6"/>
        <v>4</v>
      </c>
      <c r="O35" s="38">
        <f t="shared" si="2"/>
        <v>3057.6923076923076</v>
      </c>
      <c r="P35" s="39">
        <f t="shared" si="7"/>
        <v>2</v>
      </c>
      <c r="R35" s="38">
        <f t="shared" si="3"/>
        <v>2957.6923076923076</v>
      </c>
      <c r="S35" s="39">
        <f t="shared" si="8"/>
        <v>6</v>
      </c>
      <c r="U35" s="40">
        <f t="shared" si="4"/>
        <v>40206</v>
      </c>
      <c r="V35" s="39">
        <f t="shared" si="9"/>
        <v>4</v>
      </c>
    </row>
    <row r="36" spans="1:22" ht="15">
      <c r="A36" s="37" t="str">
        <f t="shared" si="5"/>
        <v>OLW Platz 7</v>
      </c>
      <c r="B36" s="28">
        <f>HVW!A13</f>
        <v>7</v>
      </c>
      <c r="C36" s="28" t="str">
        <f>HVW!B13</f>
        <v>TSV Wolfschlugen</v>
      </c>
      <c r="D36" s="29">
        <f>HVW!C13</f>
        <v>26</v>
      </c>
      <c r="E36" s="29">
        <f>HVW!G13</f>
        <v>771</v>
      </c>
      <c r="F36" s="29" t="str">
        <f>HVW!H13</f>
        <v>:</v>
      </c>
      <c r="G36" s="29">
        <f>HVW!I13</f>
        <v>761</v>
      </c>
      <c r="H36" s="29">
        <f>HVW!J13</f>
        <v>27</v>
      </c>
      <c r="I36" s="29" t="str">
        <f>HVW!K13</f>
        <v>:</v>
      </c>
      <c r="J36" s="29">
        <f>HVW!L13</f>
        <v>25</v>
      </c>
      <c r="L36" s="38">
        <f t="shared" si="1"/>
        <v>103.84615384615385</v>
      </c>
      <c r="M36" s="39">
        <f t="shared" si="6"/>
        <v>5</v>
      </c>
      <c r="O36" s="38">
        <f t="shared" si="2"/>
        <v>2965.3846153846152</v>
      </c>
      <c r="P36" s="39">
        <f t="shared" si="7"/>
        <v>7</v>
      </c>
      <c r="R36" s="38">
        <f t="shared" si="3"/>
        <v>2926.9230769230771</v>
      </c>
      <c r="S36" s="39">
        <f t="shared" si="8"/>
        <v>5</v>
      </c>
      <c r="U36" s="40">
        <f t="shared" si="4"/>
        <v>50705</v>
      </c>
      <c r="V36" s="39">
        <f t="shared" si="9"/>
        <v>5</v>
      </c>
    </row>
    <row r="37" spans="1:22" ht="15">
      <c r="A37" s="37" t="str">
        <f t="shared" si="5"/>
        <v>OLW Platz 8</v>
      </c>
      <c r="B37" s="28">
        <f>HVW!A14</f>
        <v>8</v>
      </c>
      <c r="C37" s="28" t="str">
        <f>HVW!B14</f>
        <v>SG Schozach-Bottwartal</v>
      </c>
      <c r="D37" s="29">
        <f>HVW!C14</f>
        <v>26</v>
      </c>
      <c r="E37" s="29">
        <f>HVW!G14</f>
        <v>743</v>
      </c>
      <c r="F37" s="29" t="str">
        <f>HVW!H14</f>
        <v>:</v>
      </c>
      <c r="G37" s="29">
        <f>HVW!I14</f>
        <v>736</v>
      </c>
      <c r="H37" s="29">
        <f>HVW!J14</f>
        <v>25</v>
      </c>
      <c r="I37" s="29" t="str">
        <f>HVW!K14</f>
        <v>:</v>
      </c>
      <c r="J37" s="29">
        <f>HVW!L14</f>
        <v>27</v>
      </c>
      <c r="L37" s="38">
        <f t="shared" si="1"/>
        <v>96.15384615384616</v>
      </c>
      <c r="M37" s="39">
        <f t="shared" si="6"/>
        <v>6</v>
      </c>
      <c r="O37" s="38">
        <f t="shared" si="2"/>
        <v>2857.6923076923076</v>
      </c>
      <c r="P37" s="39">
        <f t="shared" si="7"/>
        <v>10</v>
      </c>
      <c r="R37" s="38">
        <f t="shared" si="3"/>
        <v>2830.7692307692305</v>
      </c>
      <c r="S37" s="39">
        <f t="shared" si="8"/>
        <v>2</v>
      </c>
      <c r="U37" s="40">
        <f t="shared" si="4"/>
        <v>61002</v>
      </c>
      <c r="V37" s="39">
        <f t="shared" si="9"/>
        <v>6</v>
      </c>
    </row>
    <row r="38" spans="1:22" ht="15">
      <c r="A38" s="37" t="str">
        <f t="shared" si="5"/>
        <v>OLW Platz 9</v>
      </c>
      <c r="B38" s="28">
        <f>HVW!A15</f>
        <v>9</v>
      </c>
      <c r="C38" s="28" t="str">
        <f>HVW!B15</f>
        <v>SG H2Ku Herrenberg</v>
      </c>
      <c r="D38" s="29">
        <f>HVW!C15</f>
        <v>26</v>
      </c>
      <c r="E38" s="29">
        <f>HVW!G15</f>
        <v>734</v>
      </c>
      <c r="F38" s="29" t="str">
        <f>HVW!H15</f>
        <v>:</v>
      </c>
      <c r="G38" s="29">
        <f>HVW!I15</f>
        <v>717</v>
      </c>
      <c r="H38" s="29">
        <f>HVW!J15</f>
        <v>25</v>
      </c>
      <c r="I38" s="29" t="str">
        <f>HVW!K15</f>
        <v>:</v>
      </c>
      <c r="J38" s="29">
        <f>HVW!L15</f>
        <v>27</v>
      </c>
      <c r="L38" s="38">
        <f t="shared" si="1"/>
        <v>96.15384615384616</v>
      </c>
      <c r="M38" s="39">
        <f t="shared" si="6"/>
        <v>6</v>
      </c>
      <c r="O38" s="38">
        <f t="shared" si="2"/>
        <v>2823.0769230769229</v>
      </c>
      <c r="P38" s="39">
        <f t="shared" si="7"/>
        <v>11</v>
      </c>
      <c r="R38" s="38">
        <f t="shared" si="3"/>
        <v>2757.6923076923076</v>
      </c>
      <c r="S38" s="39">
        <f t="shared" si="8"/>
        <v>1</v>
      </c>
      <c r="U38" s="40">
        <f t="shared" si="4"/>
        <v>61101</v>
      </c>
      <c r="V38" s="39">
        <f t="shared" si="9"/>
        <v>7</v>
      </c>
    </row>
    <row r="39" spans="1:22" ht="15">
      <c r="A39" s="37" t="str">
        <f t="shared" si="5"/>
        <v>OLW Platz 10</v>
      </c>
      <c r="B39" s="28">
        <f>HVW!A16</f>
        <v>10</v>
      </c>
      <c r="C39" s="28" t="str">
        <f>HVW!B16</f>
        <v>HSG Langenau/Elchingen</v>
      </c>
      <c r="D39" s="29">
        <f>HVW!C16</f>
        <v>26</v>
      </c>
      <c r="E39" s="29">
        <f>HVW!G16</f>
        <v>781</v>
      </c>
      <c r="F39" s="29" t="str">
        <f>HVW!H16</f>
        <v>:</v>
      </c>
      <c r="G39" s="29">
        <f>HVW!I16</f>
        <v>818</v>
      </c>
      <c r="H39" s="29">
        <f>HVW!J16</f>
        <v>24</v>
      </c>
      <c r="I39" s="29" t="str">
        <f>HVW!K16</f>
        <v>:</v>
      </c>
      <c r="J39" s="29">
        <f>HVW!L16</f>
        <v>28</v>
      </c>
      <c r="L39" s="38">
        <f t="shared" si="1"/>
        <v>92.307692307692307</v>
      </c>
      <c r="M39" s="39">
        <f t="shared" si="6"/>
        <v>8</v>
      </c>
      <c r="O39" s="38">
        <f t="shared" si="2"/>
        <v>3003.8461538461538</v>
      </c>
      <c r="P39" s="39">
        <f t="shared" si="7"/>
        <v>6</v>
      </c>
      <c r="R39" s="38">
        <f t="shared" si="3"/>
        <v>3146.1538461538462</v>
      </c>
      <c r="S39" s="39">
        <f t="shared" si="8"/>
        <v>11</v>
      </c>
      <c r="U39" s="40">
        <f t="shared" si="4"/>
        <v>80611</v>
      </c>
      <c r="V39" s="39">
        <f t="shared" si="9"/>
        <v>9</v>
      </c>
    </row>
    <row r="40" spans="1:22" ht="15">
      <c r="A40" s="37" t="str">
        <f t="shared" si="5"/>
        <v>OLW Platz 11</v>
      </c>
      <c r="B40" s="28">
        <f>HVW!A17</f>
        <v>11</v>
      </c>
      <c r="C40" s="28" t="str">
        <f>HVW!B17</f>
        <v>TV Weilstetten</v>
      </c>
      <c r="D40" s="29">
        <f>HVW!C17</f>
        <v>26</v>
      </c>
      <c r="E40" s="29">
        <f>HVW!G17</f>
        <v>794</v>
      </c>
      <c r="F40" s="29" t="str">
        <f>HVW!H17</f>
        <v>:</v>
      </c>
      <c r="G40" s="29">
        <f>HVW!I17</f>
        <v>802</v>
      </c>
      <c r="H40" s="29">
        <f>HVW!J17</f>
        <v>24</v>
      </c>
      <c r="I40" s="29" t="str">
        <f>HVW!K17</f>
        <v>:</v>
      </c>
      <c r="J40" s="29">
        <f>HVW!L17</f>
        <v>28</v>
      </c>
      <c r="L40" s="38">
        <f t="shared" si="1"/>
        <v>92.307692307692307</v>
      </c>
      <c r="M40" s="39">
        <f t="shared" si="6"/>
        <v>8</v>
      </c>
      <c r="O40" s="38">
        <f t="shared" si="2"/>
        <v>3053.8461538461538</v>
      </c>
      <c r="P40" s="39">
        <f t="shared" si="7"/>
        <v>3</v>
      </c>
      <c r="R40" s="38">
        <f t="shared" si="3"/>
        <v>3084.6153846153848</v>
      </c>
      <c r="S40" s="39">
        <f t="shared" si="8"/>
        <v>8</v>
      </c>
      <c r="U40" s="40">
        <f t="shared" si="4"/>
        <v>80308</v>
      </c>
      <c r="V40" s="39">
        <f t="shared" si="9"/>
        <v>8</v>
      </c>
    </row>
    <row r="41" spans="1:22" ht="15">
      <c r="A41" s="37" t="str">
        <f t="shared" si="5"/>
        <v>OLW Platz 12</v>
      </c>
      <c r="B41" s="28">
        <f>HVW!A18</f>
        <v>12</v>
      </c>
      <c r="C41" s="28" t="str">
        <f>HVW!B18</f>
        <v>SG Lauterstein</v>
      </c>
      <c r="D41" s="29">
        <f>HVW!C18</f>
        <v>26</v>
      </c>
      <c r="E41" s="29">
        <f>HVW!G18</f>
        <v>783</v>
      </c>
      <c r="F41" s="29" t="str">
        <f>HVW!H18</f>
        <v>:</v>
      </c>
      <c r="G41" s="29">
        <f>HVW!I18</f>
        <v>792</v>
      </c>
      <c r="H41" s="29">
        <f>HVW!J18</f>
        <v>22</v>
      </c>
      <c r="I41" s="29" t="str">
        <f>HVW!K18</f>
        <v>:</v>
      </c>
      <c r="J41" s="29">
        <f>HVW!L18</f>
        <v>30</v>
      </c>
      <c r="L41" s="38">
        <f t="shared" si="1"/>
        <v>84.615384615384613</v>
      </c>
      <c r="M41" s="39">
        <f t="shared" si="6"/>
        <v>10</v>
      </c>
      <c r="O41" s="38">
        <f t="shared" si="2"/>
        <v>3011.5384615384619</v>
      </c>
      <c r="P41" s="39">
        <f t="shared" si="7"/>
        <v>5</v>
      </c>
      <c r="R41" s="38">
        <f t="shared" si="3"/>
        <v>3046.1538461538462</v>
      </c>
      <c r="S41" s="39">
        <f t="shared" si="8"/>
        <v>7</v>
      </c>
      <c r="U41" s="40">
        <f t="shared" si="4"/>
        <v>100507</v>
      </c>
      <c r="V41" s="39">
        <f t="shared" si="9"/>
        <v>10</v>
      </c>
    </row>
    <row r="42" spans="1:22" ht="15">
      <c r="A42" s="37" t="str">
        <f t="shared" si="5"/>
        <v>OLW Platz 13</v>
      </c>
      <c r="B42" s="28">
        <f>HVW!A19</f>
        <v>13</v>
      </c>
      <c r="C42" s="28" t="str">
        <f>HVW!B19</f>
        <v>TSV Deizisau</v>
      </c>
      <c r="D42" s="29">
        <f>HVW!C19</f>
        <v>26</v>
      </c>
      <c r="E42" s="29">
        <f>HVW!G19</f>
        <v>764</v>
      </c>
      <c r="F42" s="29" t="str">
        <f>HVW!H19</f>
        <v>:</v>
      </c>
      <c r="G42" s="29">
        <f>HVW!I19</f>
        <v>804</v>
      </c>
      <c r="H42" s="29">
        <f>HVW!J19</f>
        <v>20</v>
      </c>
      <c r="I42" s="29" t="str">
        <f>HVW!K19</f>
        <v>:</v>
      </c>
      <c r="J42" s="29">
        <f>HVW!L19</f>
        <v>32</v>
      </c>
      <c r="L42" s="38">
        <f t="shared" si="1"/>
        <v>76.923076923076934</v>
      </c>
      <c r="M42" s="39">
        <f t="shared" si="6"/>
        <v>11</v>
      </c>
      <c r="O42" s="38">
        <f t="shared" si="2"/>
        <v>2938.4615384615381</v>
      </c>
      <c r="P42" s="39">
        <f t="shared" si="7"/>
        <v>9</v>
      </c>
      <c r="R42" s="38">
        <f t="shared" si="3"/>
        <v>3092.3076923076924</v>
      </c>
      <c r="S42" s="39">
        <f t="shared" si="8"/>
        <v>9</v>
      </c>
      <c r="U42" s="40">
        <f t="shared" si="4"/>
        <v>110909</v>
      </c>
      <c r="V42" s="39">
        <f t="shared" si="9"/>
        <v>11</v>
      </c>
    </row>
    <row r="43" spans="1:22" ht="15">
      <c r="A43" s="37" t="str">
        <f>"OLW Platz "&amp;B43</f>
        <v>OLW Platz 14</v>
      </c>
      <c r="B43" s="28">
        <f>HVW!A20</f>
        <v>14</v>
      </c>
      <c r="C43" s="28" t="str">
        <f>HVW!B20</f>
        <v>TV Oeffingen 1897</v>
      </c>
      <c r="D43" s="29">
        <f>HVW!C20</f>
        <v>26</v>
      </c>
      <c r="E43" s="29">
        <f>HVW!G20</f>
        <v>723</v>
      </c>
      <c r="F43" s="29" t="str">
        <f>HVW!H20</f>
        <v>:</v>
      </c>
      <c r="G43" s="29">
        <f>HVW!I20</f>
        <v>819</v>
      </c>
      <c r="H43" s="29">
        <f>HVW!J20</f>
        <v>12</v>
      </c>
      <c r="I43" s="29" t="str">
        <f>HVW!K20</f>
        <v>:</v>
      </c>
      <c r="J43" s="29">
        <f>HVW!L20</f>
        <v>40</v>
      </c>
      <c r="L43" s="38">
        <f t="shared" ref="L43" si="10">(H43/D43)*100</f>
        <v>46.153846153846153</v>
      </c>
      <c r="M43" s="39">
        <f t="shared" si="6"/>
        <v>12</v>
      </c>
      <c r="O43" s="38">
        <f t="shared" ref="O43" si="11">(E43/D43)*100</f>
        <v>2780.7692307692305</v>
      </c>
      <c r="P43" s="39">
        <f t="shared" si="7"/>
        <v>12</v>
      </c>
      <c r="R43" s="38">
        <f>(G43/D43)*100</f>
        <v>3150</v>
      </c>
      <c r="S43" s="39">
        <f t="shared" si="8"/>
        <v>12</v>
      </c>
      <c r="U43" s="40">
        <f t="shared" ref="U43" si="12">VALUE(M43&amp;TEXT(P43,"00")&amp;TEXT(S43,"00"))</f>
        <v>121212</v>
      </c>
      <c r="V43" s="39">
        <f t="shared" si="9"/>
        <v>12</v>
      </c>
    </row>
    <row r="44" spans="1:22">
      <c r="B44" s="28"/>
      <c r="C44" s="28"/>
    </row>
    <row r="45" spans="1:22" ht="15">
      <c r="B45" s="61" t="str">
        <f>LEFT(HVW!A22,20)&amp;" gesamt (Staffel 1 und 2 nach Platzierung)"</f>
        <v>Männer Verbandsliga  gesamt (Staffel 1 und 2 nach Platzierung)</v>
      </c>
      <c r="C45" s="28"/>
      <c r="L45" s="30" t="s">
        <v>297</v>
      </c>
      <c r="M45" s="31"/>
      <c r="O45" s="30" t="s">
        <v>300</v>
      </c>
      <c r="P45" s="31"/>
      <c r="R45" s="30" t="s">
        <v>301</v>
      </c>
      <c r="S45" s="31"/>
      <c r="U45" s="30" t="s">
        <v>302</v>
      </c>
      <c r="V45" s="31"/>
    </row>
    <row r="46" spans="1:22" ht="15.75" thickBot="1">
      <c r="A46" s="42" t="s">
        <v>303</v>
      </c>
      <c r="B46" s="28"/>
      <c r="C46" s="28"/>
      <c r="D46" s="29" t="str">
        <f>HVW!C23</f>
        <v>G</v>
      </c>
      <c r="E46" s="227" t="str">
        <f>HVW!H23</f>
        <v>Tore</v>
      </c>
      <c r="F46" s="227"/>
      <c r="G46" s="227"/>
      <c r="H46" s="227" t="str">
        <f>HVW!K23</f>
        <v>Punkte</v>
      </c>
      <c r="I46" s="227"/>
      <c r="J46" s="227"/>
      <c r="L46" s="43" t="s">
        <v>298</v>
      </c>
      <c r="M46" s="43" t="s">
        <v>299</v>
      </c>
      <c r="O46" s="43" t="s">
        <v>298</v>
      </c>
      <c r="P46" s="43" t="s">
        <v>299</v>
      </c>
      <c r="R46" s="43" t="s">
        <v>298</v>
      </c>
      <c r="S46" s="43" t="s">
        <v>299</v>
      </c>
      <c r="U46" s="43" t="s">
        <v>298</v>
      </c>
      <c r="V46" s="43" t="s">
        <v>299</v>
      </c>
    </row>
    <row r="47" spans="1:22" ht="15.75" thickTop="1">
      <c r="A47" s="44" t="str">
        <f>"VL Platz "&amp;B47&amp;" Rang "&amp;V47</f>
        <v>VL Platz 1 Rang 2</v>
      </c>
      <c r="B47" s="45">
        <f>HVW!A24</f>
        <v>1</v>
      </c>
      <c r="C47" s="45" t="str">
        <f>HVW!B24</f>
        <v>TSV Bönnigheim</v>
      </c>
      <c r="D47" s="46">
        <f>HVW!C24</f>
        <v>22</v>
      </c>
      <c r="E47" s="46">
        <f>HVW!G24</f>
        <v>759</v>
      </c>
      <c r="F47" s="46" t="str">
        <f>HVW!H24</f>
        <v>:</v>
      </c>
      <c r="G47" s="46">
        <f>HVW!I24</f>
        <v>684</v>
      </c>
      <c r="H47" s="46">
        <f>HVW!J24</f>
        <v>34</v>
      </c>
      <c r="I47" s="46" t="str">
        <f>HVW!K24</f>
        <v>:</v>
      </c>
      <c r="J47" s="46">
        <f>HVW!L24</f>
        <v>10</v>
      </c>
      <c r="K47" s="47"/>
      <c r="L47" s="48">
        <f t="shared" ref="L47" si="13">(H47/D47)*100</f>
        <v>154.54545454545453</v>
      </c>
      <c r="M47" s="49">
        <f>RANK(L47,$L$47:$L$48,0)</f>
        <v>2</v>
      </c>
      <c r="N47" s="47"/>
      <c r="O47" s="48">
        <f t="shared" ref="O47" si="14">(E47/D47)*100</f>
        <v>3450</v>
      </c>
      <c r="P47" s="49">
        <f>RANK(O47,$O$47:$O$48,0)</f>
        <v>1</v>
      </c>
      <c r="Q47" s="47"/>
      <c r="R47" s="48">
        <f t="shared" ref="R47" si="15">(G47/D47)*100</f>
        <v>3109.090909090909</v>
      </c>
      <c r="S47" s="49">
        <f>RANK(R47,$R$47:$R$48,1)</f>
        <v>2</v>
      </c>
      <c r="T47" s="47"/>
      <c r="U47" s="50">
        <f t="shared" ref="U47" si="16">VALUE(M47&amp;TEXT(P47,"00")&amp;TEXT(S47,"00"))</f>
        <v>20102</v>
      </c>
      <c r="V47" s="51">
        <f>RANK(U47,$U$47:$U$48,1)</f>
        <v>2</v>
      </c>
    </row>
    <row r="48" spans="1:22" ht="15.75" thickBot="1">
      <c r="A48" s="52" t="str">
        <f t="shared" ref="A48:A70" si="17">"VL Platz "&amp;B48&amp;" Rang "&amp;V48</f>
        <v>VL Platz 1 Rang 1</v>
      </c>
      <c r="B48" s="53">
        <f>HVW!A39</f>
        <v>1</v>
      </c>
      <c r="C48" s="53" t="str">
        <f>HVW!B39</f>
        <v>SKV Unterensingen</v>
      </c>
      <c r="D48" s="54">
        <f>HVW!C39</f>
        <v>22</v>
      </c>
      <c r="E48" s="54">
        <f>HVW!G39</f>
        <v>745</v>
      </c>
      <c r="F48" s="54" t="str">
        <f>HVW!H39</f>
        <v>:</v>
      </c>
      <c r="G48" s="54">
        <f>HVW!I39</f>
        <v>531</v>
      </c>
      <c r="H48" s="54">
        <f>HVW!J39</f>
        <v>44</v>
      </c>
      <c r="I48" s="54" t="str">
        <f>HVW!K39</f>
        <v>:</v>
      </c>
      <c r="J48" s="54">
        <f>HVW!L39</f>
        <v>0</v>
      </c>
      <c r="K48" s="55"/>
      <c r="L48" s="56">
        <f t="shared" ref="L48:L70" si="18">(H48/D48)*100</f>
        <v>200</v>
      </c>
      <c r="M48" s="57">
        <f>RANK(L48,$L$47:$L$48,0)</f>
        <v>1</v>
      </c>
      <c r="N48" s="55"/>
      <c r="O48" s="56">
        <f t="shared" ref="O48:O70" si="19">(E48/D48)*100</f>
        <v>3386.3636363636365</v>
      </c>
      <c r="P48" s="57">
        <f>RANK(O48,$O$47:$O$48,0)</f>
        <v>2</v>
      </c>
      <c r="Q48" s="55"/>
      <c r="R48" s="56">
        <f t="shared" ref="R48:R70" si="20">(G48/D48)*100</f>
        <v>2413.6363636363635</v>
      </c>
      <c r="S48" s="57">
        <f>RANK(R48,$R$47:$R$48,1)</f>
        <v>1</v>
      </c>
      <c r="T48" s="55"/>
      <c r="U48" s="58">
        <f t="shared" ref="U48:U70" si="21">VALUE(M48&amp;TEXT(P48,"00")&amp;TEXT(S48,"00"))</f>
        <v>10201</v>
      </c>
      <c r="V48" s="59">
        <f>RANK(U48,$U$47:$U$48,1)</f>
        <v>1</v>
      </c>
    </row>
    <row r="49" spans="1:22" ht="15.75" thickTop="1">
      <c r="A49" s="44" t="str">
        <f t="shared" si="17"/>
        <v>VL Platz 2 Rang 2</v>
      </c>
      <c r="B49" s="45">
        <f>HVW!A25</f>
        <v>2</v>
      </c>
      <c r="C49" s="45" t="str">
        <f>HVW!B25</f>
        <v>TSV Altensteig</v>
      </c>
      <c r="D49" s="46">
        <f>HVW!C25</f>
        <v>22</v>
      </c>
      <c r="E49" s="46">
        <f>HVW!G25</f>
        <v>730</v>
      </c>
      <c r="F49" s="46" t="str">
        <f>HVW!H25</f>
        <v>:</v>
      </c>
      <c r="G49" s="46">
        <f>HVW!I25</f>
        <v>660</v>
      </c>
      <c r="H49" s="46">
        <f>HVW!J25</f>
        <v>32</v>
      </c>
      <c r="I49" s="46" t="str">
        <f>HVW!K25</f>
        <v>:</v>
      </c>
      <c r="J49" s="46">
        <f>HVW!L25</f>
        <v>12</v>
      </c>
      <c r="K49" s="47"/>
      <c r="L49" s="48">
        <f t="shared" si="18"/>
        <v>145.45454545454547</v>
      </c>
      <c r="M49" s="49">
        <f>RANK(L49,$L$49:$L$50,0)</f>
        <v>2</v>
      </c>
      <c r="N49" s="47"/>
      <c r="O49" s="48">
        <f t="shared" si="19"/>
        <v>3318.181818181818</v>
      </c>
      <c r="P49" s="49">
        <f>RANK(O49,$O$49:$O$50,0)</f>
        <v>1</v>
      </c>
      <c r="Q49" s="47"/>
      <c r="R49" s="48">
        <f t="shared" si="20"/>
        <v>3000</v>
      </c>
      <c r="S49" s="49">
        <f>RANK(R49,$R$49:$R$50,1)</f>
        <v>2</v>
      </c>
      <c r="T49" s="47"/>
      <c r="U49" s="50">
        <f t="shared" si="21"/>
        <v>20102</v>
      </c>
      <c r="V49" s="51">
        <f>RANK(U49,$U$49:$U$50,1)</f>
        <v>2</v>
      </c>
    </row>
    <row r="50" spans="1:22" ht="15.75" thickBot="1">
      <c r="A50" s="52" t="str">
        <f t="shared" si="17"/>
        <v>VL Platz 2 Rang 1</v>
      </c>
      <c r="B50" s="53">
        <f>HVW!A40</f>
        <v>2</v>
      </c>
      <c r="C50" s="53" t="str">
        <f>HVW!B40</f>
        <v>SG Hegensberg-Liebersbronn</v>
      </c>
      <c r="D50" s="54">
        <f>HVW!C40</f>
        <v>22</v>
      </c>
      <c r="E50" s="54">
        <f>HVW!G40</f>
        <v>712</v>
      </c>
      <c r="F50" s="54" t="str">
        <f>HVW!H40</f>
        <v>:</v>
      </c>
      <c r="G50" s="54">
        <f>HVW!I40</f>
        <v>534</v>
      </c>
      <c r="H50" s="54">
        <f>HVW!J40</f>
        <v>36</v>
      </c>
      <c r="I50" s="54" t="str">
        <f>HVW!K40</f>
        <v>:</v>
      </c>
      <c r="J50" s="54">
        <f>HVW!L40</f>
        <v>8</v>
      </c>
      <c r="K50" s="55"/>
      <c r="L50" s="56">
        <f t="shared" si="18"/>
        <v>163.63636363636365</v>
      </c>
      <c r="M50" s="57">
        <f>RANK(L50,$L$49:$L$50,0)</f>
        <v>1</v>
      </c>
      <c r="N50" s="55"/>
      <c r="O50" s="56">
        <f t="shared" si="19"/>
        <v>3236.3636363636365</v>
      </c>
      <c r="P50" s="57">
        <f>RANK(O50,$O$49:$O$50,0)</f>
        <v>2</v>
      </c>
      <c r="Q50" s="55"/>
      <c r="R50" s="56">
        <f t="shared" si="20"/>
        <v>2427.2727272727275</v>
      </c>
      <c r="S50" s="57">
        <f>RANK(R50,$R$49:$R$50,1)</f>
        <v>1</v>
      </c>
      <c r="T50" s="55"/>
      <c r="U50" s="58">
        <f t="shared" si="21"/>
        <v>10201</v>
      </c>
      <c r="V50" s="59">
        <f>RANK(U50,$U$49:$U$50,1)</f>
        <v>1</v>
      </c>
    </row>
    <row r="51" spans="1:22" ht="15.75" thickTop="1">
      <c r="A51" s="44" t="str">
        <f t="shared" si="17"/>
        <v>VL Platz 3 Rang 1</v>
      </c>
      <c r="B51" s="45">
        <f>HVW!A26</f>
        <v>3</v>
      </c>
      <c r="C51" s="45" t="str">
        <f>HVW!B26</f>
        <v>Handballregion Bottwar SG</v>
      </c>
      <c r="D51" s="46">
        <f>HVW!C26</f>
        <v>22</v>
      </c>
      <c r="E51" s="46">
        <f>HVW!G26</f>
        <v>706</v>
      </c>
      <c r="F51" s="46" t="str">
        <f>HVW!H26</f>
        <v>:</v>
      </c>
      <c r="G51" s="46">
        <f>HVW!I26</f>
        <v>662</v>
      </c>
      <c r="H51" s="46">
        <f>HVW!J26</f>
        <v>32</v>
      </c>
      <c r="I51" s="46" t="str">
        <f>HVW!K26</f>
        <v>:</v>
      </c>
      <c r="J51" s="46">
        <f>HVW!L26</f>
        <v>12</v>
      </c>
      <c r="K51" s="47"/>
      <c r="L51" s="48">
        <f t="shared" si="18"/>
        <v>145.45454545454547</v>
      </c>
      <c r="M51" s="49">
        <f>RANK(L51,$L$51:$L$52,0)</f>
        <v>1</v>
      </c>
      <c r="N51" s="47"/>
      <c r="O51" s="48">
        <f t="shared" si="19"/>
        <v>3209.0909090909095</v>
      </c>
      <c r="P51" s="49">
        <f>RANK(O51,$O$51:$O$52,0)</f>
        <v>1</v>
      </c>
      <c r="Q51" s="47"/>
      <c r="R51" s="48">
        <f t="shared" si="20"/>
        <v>3009.090909090909</v>
      </c>
      <c r="S51" s="49">
        <f>RANK(R51,$R$51:$R$52,1)</f>
        <v>2</v>
      </c>
      <c r="T51" s="47"/>
      <c r="U51" s="50">
        <f t="shared" si="21"/>
        <v>10102</v>
      </c>
      <c r="V51" s="51">
        <f>RANK(U51,$U$51:$U$52,1)</f>
        <v>1</v>
      </c>
    </row>
    <row r="52" spans="1:22" ht="15.75" thickBot="1">
      <c r="A52" s="52" t="str">
        <f t="shared" si="17"/>
        <v>VL Platz 3 Rang 2</v>
      </c>
      <c r="B52" s="53">
        <f>HVW!A41</f>
        <v>3</v>
      </c>
      <c r="C52" s="53" t="str">
        <f>HVW!B41</f>
        <v>TV Reichenbach</v>
      </c>
      <c r="D52" s="54">
        <f>HVW!C41</f>
        <v>22</v>
      </c>
      <c r="E52" s="54">
        <f>HVW!G41</f>
        <v>626</v>
      </c>
      <c r="F52" s="54" t="str">
        <f>HVW!H41</f>
        <v>:</v>
      </c>
      <c r="G52" s="54">
        <f>HVW!I41</f>
        <v>613</v>
      </c>
      <c r="H52" s="54">
        <f>HVW!J41</f>
        <v>30</v>
      </c>
      <c r="I52" s="54" t="str">
        <f>HVW!K41</f>
        <v>:</v>
      </c>
      <c r="J52" s="54">
        <f>HVW!L41</f>
        <v>14</v>
      </c>
      <c r="K52" s="55"/>
      <c r="L52" s="56">
        <f t="shared" si="18"/>
        <v>136.36363636363635</v>
      </c>
      <c r="M52" s="57">
        <f>RANK(L52,$L$51:$L$52,0)</f>
        <v>2</v>
      </c>
      <c r="N52" s="55"/>
      <c r="O52" s="56">
        <f t="shared" si="19"/>
        <v>2845.4545454545455</v>
      </c>
      <c r="P52" s="57">
        <f>RANK(O52,$O$51:$O$52,0)</f>
        <v>2</v>
      </c>
      <c r="Q52" s="55"/>
      <c r="R52" s="56">
        <f t="shared" si="20"/>
        <v>2786.3636363636365</v>
      </c>
      <c r="S52" s="57">
        <f>RANK(R52,$R$51:$R$52,1)</f>
        <v>1</v>
      </c>
      <c r="T52" s="55"/>
      <c r="U52" s="58">
        <f t="shared" si="21"/>
        <v>20201</v>
      </c>
      <c r="V52" s="59">
        <f>RANK(U52,$U$51:$U$52,1)</f>
        <v>2</v>
      </c>
    </row>
    <row r="53" spans="1:22" ht="15.75" thickTop="1">
      <c r="A53" s="44" t="str">
        <f t="shared" si="17"/>
        <v>VL Platz 4 Rang 2</v>
      </c>
      <c r="B53" s="45">
        <f>HVW!A27</f>
        <v>4</v>
      </c>
      <c r="C53" s="45" t="str">
        <f>HVW!B27</f>
        <v>TSV Alfdorf/Lorch/Waldhausen</v>
      </c>
      <c r="D53" s="46">
        <f>HVW!C27</f>
        <v>22</v>
      </c>
      <c r="E53" s="46">
        <f>HVW!G27</f>
        <v>694</v>
      </c>
      <c r="F53" s="46" t="str">
        <f>HVW!H27</f>
        <v>:</v>
      </c>
      <c r="G53" s="46">
        <f>HVW!I27</f>
        <v>634</v>
      </c>
      <c r="H53" s="46">
        <f>HVW!J27</f>
        <v>26</v>
      </c>
      <c r="I53" s="46" t="str">
        <f>HVW!K27</f>
        <v>:</v>
      </c>
      <c r="J53" s="46">
        <f>HVW!L27</f>
        <v>18</v>
      </c>
      <c r="K53" s="47"/>
      <c r="L53" s="48">
        <f t="shared" si="18"/>
        <v>118.18181818181819</v>
      </c>
      <c r="M53" s="49">
        <f>RANK(L53,$L$53:$L$54,0)</f>
        <v>2</v>
      </c>
      <c r="N53" s="47"/>
      <c r="O53" s="48">
        <f t="shared" si="19"/>
        <v>3154.5454545454545</v>
      </c>
      <c r="P53" s="49">
        <f>RANK(O53,$O$53:$O$54,0)</f>
        <v>1</v>
      </c>
      <c r="Q53" s="47"/>
      <c r="R53" s="48">
        <f t="shared" si="20"/>
        <v>2881.8181818181815</v>
      </c>
      <c r="S53" s="49">
        <f>RANK(R53,$R$53:$R$54,1)</f>
        <v>2</v>
      </c>
      <c r="T53" s="47"/>
      <c r="U53" s="50">
        <f t="shared" si="21"/>
        <v>20102</v>
      </c>
      <c r="V53" s="51">
        <f>RANK(U53,$U$53:$U$54,1)</f>
        <v>2</v>
      </c>
    </row>
    <row r="54" spans="1:22" ht="15.75" thickBot="1">
      <c r="A54" s="52" t="str">
        <f t="shared" si="17"/>
        <v>VL Platz 4 Rang 1</v>
      </c>
      <c r="B54" s="53">
        <f>HVW!A42</f>
        <v>4</v>
      </c>
      <c r="C54" s="53" t="str">
        <f>HVW!B42</f>
        <v>TG Schömberg</v>
      </c>
      <c r="D54" s="54">
        <f>HVW!C42</f>
        <v>22</v>
      </c>
      <c r="E54" s="54">
        <f>HVW!G42</f>
        <v>653</v>
      </c>
      <c r="F54" s="54" t="str">
        <f>HVW!H42</f>
        <v>:</v>
      </c>
      <c r="G54" s="54">
        <f>HVW!I42</f>
        <v>609</v>
      </c>
      <c r="H54" s="54">
        <f>HVW!J42</f>
        <v>29</v>
      </c>
      <c r="I54" s="54" t="str">
        <f>HVW!K42</f>
        <v>:</v>
      </c>
      <c r="J54" s="54">
        <f>HVW!L42</f>
        <v>15</v>
      </c>
      <c r="K54" s="55"/>
      <c r="L54" s="56">
        <f t="shared" si="18"/>
        <v>131.81818181818181</v>
      </c>
      <c r="M54" s="57">
        <f>RANK(L54,$L$53:$L$54,0)</f>
        <v>1</v>
      </c>
      <c r="N54" s="55"/>
      <c r="O54" s="56">
        <f t="shared" si="19"/>
        <v>2968.1818181818185</v>
      </c>
      <c r="P54" s="57">
        <f>RANK(O54,$O$53:$O$54,0)</f>
        <v>2</v>
      </c>
      <c r="Q54" s="55"/>
      <c r="R54" s="56">
        <f t="shared" si="20"/>
        <v>2768.1818181818185</v>
      </c>
      <c r="S54" s="57">
        <f>RANK(R54,$R$53:$R$54,1)</f>
        <v>1</v>
      </c>
      <c r="T54" s="55"/>
      <c r="U54" s="58">
        <f t="shared" si="21"/>
        <v>10201</v>
      </c>
      <c r="V54" s="59">
        <f>RANK(U54,$U$53:$U$54,1)</f>
        <v>1</v>
      </c>
    </row>
    <row r="55" spans="1:22" ht="15.75" thickTop="1">
      <c r="A55" s="44" t="str">
        <f t="shared" si="17"/>
        <v>VL Platz 5 Rang 2</v>
      </c>
      <c r="B55" s="45">
        <f>HVW!A28</f>
        <v>5</v>
      </c>
      <c r="C55" s="45" t="str">
        <f>HVW!B28</f>
        <v>Sport-Union Neckarsulm</v>
      </c>
      <c r="D55" s="46">
        <f>HVW!C28</f>
        <v>22</v>
      </c>
      <c r="E55" s="46">
        <f>HVW!G28</f>
        <v>673</v>
      </c>
      <c r="F55" s="46" t="str">
        <f>HVW!H28</f>
        <v>:</v>
      </c>
      <c r="G55" s="46">
        <f>HVW!I28</f>
        <v>663</v>
      </c>
      <c r="H55" s="46">
        <f>HVW!J28</f>
        <v>25</v>
      </c>
      <c r="I55" s="46" t="str">
        <f>HVW!K28</f>
        <v>:</v>
      </c>
      <c r="J55" s="46">
        <f>HVW!L28</f>
        <v>19</v>
      </c>
      <c r="K55" s="47"/>
      <c r="L55" s="48">
        <f t="shared" si="18"/>
        <v>113.63636363636364</v>
      </c>
      <c r="M55" s="49">
        <f>RANK(L55,$L$55:$L$56,0)</f>
        <v>2</v>
      </c>
      <c r="N55" s="47"/>
      <c r="O55" s="48">
        <f t="shared" si="19"/>
        <v>3059.090909090909</v>
      </c>
      <c r="P55" s="49">
        <f>RANK(O55,$O$55:$O$56,0)</f>
        <v>2</v>
      </c>
      <c r="Q55" s="47"/>
      <c r="R55" s="48">
        <f t="shared" si="20"/>
        <v>3013.6363636363635</v>
      </c>
      <c r="S55" s="49">
        <f>RANK(R55,$R$55:$R$56,1)</f>
        <v>2</v>
      </c>
      <c r="T55" s="47"/>
      <c r="U55" s="50">
        <f t="shared" si="21"/>
        <v>20202</v>
      </c>
      <c r="V55" s="51">
        <f>RANK(U55,$U$55:$U$56,1)</f>
        <v>2</v>
      </c>
    </row>
    <row r="56" spans="1:22" ht="15.75" thickBot="1">
      <c r="A56" s="52" t="str">
        <f t="shared" si="17"/>
        <v>VL Platz 5 Rang 1</v>
      </c>
      <c r="B56" s="53">
        <f>HVW!A43</f>
        <v>5</v>
      </c>
      <c r="C56" s="53" t="str">
        <f>HVW!B43</f>
        <v>SG Ober-/Unterhausen</v>
      </c>
      <c r="D56" s="54">
        <f>HVW!C43</f>
        <v>22</v>
      </c>
      <c r="E56" s="54">
        <f>HVW!G43</f>
        <v>726</v>
      </c>
      <c r="F56" s="54" t="str">
        <f>HVW!H43</f>
        <v>:</v>
      </c>
      <c r="G56" s="54">
        <f>HVW!I43</f>
        <v>661</v>
      </c>
      <c r="H56" s="54">
        <f>HVW!J43</f>
        <v>28</v>
      </c>
      <c r="I56" s="54" t="str">
        <f>HVW!K43</f>
        <v>:</v>
      </c>
      <c r="J56" s="54">
        <f>HVW!L43</f>
        <v>16</v>
      </c>
      <c r="K56" s="55"/>
      <c r="L56" s="56">
        <f t="shared" si="18"/>
        <v>127.27272727272727</v>
      </c>
      <c r="M56" s="57">
        <f>RANK(L56,$L$55:$L$56,0)</f>
        <v>1</v>
      </c>
      <c r="N56" s="55"/>
      <c r="O56" s="56">
        <f t="shared" si="19"/>
        <v>3300</v>
      </c>
      <c r="P56" s="57">
        <f>RANK(O56,$O$55:$O$56,0)</f>
        <v>1</v>
      </c>
      <c r="Q56" s="55"/>
      <c r="R56" s="56">
        <f t="shared" si="20"/>
        <v>3004.5454545454545</v>
      </c>
      <c r="S56" s="57">
        <f>RANK(R56,$R$55:$R$56,1)</f>
        <v>1</v>
      </c>
      <c r="T56" s="55"/>
      <c r="U56" s="58">
        <f t="shared" si="21"/>
        <v>10101</v>
      </c>
      <c r="V56" s="59">
        <f>RANK(U56,$U$55:$U$56,1)</f>
        <v>1</v>
      </c>
    </row>
    <row r="57" spans="1:22" ht="15.75" thickTop="1">
      <c r="A57" s="44" t="str">
        <f t="shared" si="17"/>
        <v>VL Platz 6 Rang 2</v>
      </c>
      <c r="B57" s="45">
        <f>HVW!A29</f>
        <v>6</v>
      </c>
      <c r="C57" s="45" t="str">
        <f>HVW!B29</f>
        <v>SG Hofen/Hüttlingen</v>
      </c>
      <c r="D57" s="46">
        <f>HVW!C29</f>
        <v>22</v>
      </c>
      <c r="E57" s="46">
        <f>HVW!G29</f>
        <v>680</v>
      </c>
      <c r="F57" s="46" t="str">
        <f>HVW!H29</f>
        <v>:</v>
      </c>
      <c r="G57" s="46">
        <f>HVW!I29</f>
        <v>661</v>
      </c>
      <c r="H57" s="46">
        <f>HVW!J29</f>
        <v>23</v>
      </c>
      <c r="I57" s="46" t="str">
        <f>HVW!K29</f>
        <v>:</v>
      </c>
      <c r="J57" s="46">
        <f>HVW!L29</f>
        <v>21</v>
      </c>
      <c r="K57" s="47"/>
      <c r="L57" s="48">
        <f t="shared" si="18"/>
        <v>104.54545454545455</v>
      </c>
      <c r="M57" s="49">
        <f>RANK(L57,$L$57:$L$58,0)</f>
        <v>2</v>
      </c>
      <c r="N57" s="47"/>
      <c r="O57" s="48">
        <f t="shared" si="19"/>
        <v>3090.909090909091</v>
      </c>
      <c r="P57" s="49">
        <f>RANK(O57,$O$57:$O$58,0)</f>
        <v>1</v>
      </c>
      <c r="Q57" s="47"/>
      <c r="R57" s="48">
        <f t="shared" si="20"/>
        <v>3004.5454545454545</v>
      </c>
      <c r="S57" s="49">
        <f>RANK(R57,$R$57:$R$58,1)</f>
        <v>2</v>
      </c>
      <c r="T57" s="47"/>
      <c r="U57" s="50">
        <f t="shared" si="21"/>
        <v>20102</v>
      </c>
      <c r="V57" s="51">
        <f>RANK(U57,$U$57:$U$58,1)</f>
        <v>2</v>
      </c>
    </row>
    <row r="58" spans="1:22" ht="15.75" thickBot="1">
      <c r="A58" s="52" t="str">
        <f t="shared" si="17"/>
        <v>VL Platz 6 Rang 1</v>
      </c>
      <c r="B58" s="53">
        <f>HVW!A44</f>
        <v>6</v>
      </c>
      <c r="C58" s="53" t="str">
        <f>HVW!B44</f>
        <v>TSV Denkendorf</v>
      </c>
      <c r="D58" s="54">
        <f>HVW!C44</f>
        <v>22</v>
      </c>
      <c r="E58" s="54">
        <f>HVW!G44</f>
        <v>670</v>
      </c>
      <c r="F58" s="54" t="str">
        <f>HVW!H44</f>
        <v>:</v>
      </c>
      <c r="G58" s="54">
        <f>HVW!I44</f>
        <v>641</v>
      </c>
      <c r="H58" s="54">
        <f>HVW!J44</f>
        <v>25</v>
      </c>
      <c r="I58" s="54" t="str">
        <f>HVW!K44</f>
        <v>:</v>
      </c>
      <c r="J58" s="54">
        <f>HVW!L44</f>
        <v>19</v>
      </c>
      <c r="K58" s="55"/>
      <c r="L58" s="56">
        <f t="shared" si="18"/>
        <v>113.63636363636364</v>
      </c>
      <c r="M58" s="57">
        <f>RANK(L58,$L$57:$L$58,0)</f>
        <v>1</v>
      </c>
      <c r="N58" s="55"/>
      <c r="O58" s="56">
        <f t="shared" si="19"/>
        <v>3045.4545454545455</v>
      </c>
      <c r="P58" s="57">
        <f>RANK(O58,$O$57:$O$58,0)</f>
        <v>2</v>
      </c>
      <c r="Q58" s="55"/>
      <c r="R58" s="56">
        <f t="shared" si="20"/>
        <v>2913.6363636363635</v>
      </c>
      <c r="S58" s="57">
        <f>RANK(R58,$R$57:$R$58,1)</f>
        <v>1</v>
      </c>
      <c r="T58" s="55"/>
      <c r="U58" s="58">
        <f t="shared" si="21"/>
        <v>10201</v>
      </c>
      <c r="V58" s="59">
        <f>RANK(U58,$U$57:$U$58,1)</f>
        <v>1</v>
      </c>
    </row>
    <row r="59" spans="1:22" ht="15.75" thickTop="1">
      <c r="A59" s="44" t="str">
        <f t="shared" si="17"/>
        <v>VL Platz 7 Rang 2</v>
      </c>
      <c r="B59" s="45">
        <f>HVW!A30</f>
        <v>7</v>
      </c>
      <c r="C59" s="45" t="str">
        <f>HVW!B30</f>
        <v>TSF Ditzingen</v>
      </c>
      <c r="D59" s="46">
        <f>HVW!C30</f>
        <v>22</v>
      </c>
      <c r="E59" s="46">
        <f>HVW!G30</f>
        <v>639</v>
      </c>
      <c r="F59" s="46" t="str">
        <f>HVW!H30</f>
        <v>:</v>
      </c>
      <c r="G59" s="46">
        <f>HVW!I30</f>
        <v>674</v>
      </c>
      <c r="H59" s="46">
        <f>HVW!J30</f>
        <v>19</v>
      </c>
      <c r="I59" s="46" t="str">
        <f>HVW!K30</f>
        <v>:</v>
      </c>
      <c r="J59" s="46">
        <f>HVW!L30</f>
        <v>25</v>
      </c>
      <c r="K59" s="47"/>
      <c r="L59" s="48">
        <f t="shared" si="18"/>
        <v>86.36363636363636</v>
      </c>
      <c r="M59" s="49">
        <f>RANK(L59,$L$59:$L$60,0)</f>
        <v>2</v>
      </c>
      <c r="N59" s="47"/>
      <c r="O59" s="48">
        <f t="shared" si="19"/>
        <v>2904.5454545454545</v>
      </c>
      <c r="P59" s="49">
        <f>RANK(O59,$O$59:$O$60,0)</f>
        <v>1</v>
      </c>
      <c r="Q59" s="47"/>
      <c r="R59" s="48">
        <f t="shared" si="20"/>
        <v>3063.6363636363635</v>
      </c>
      <c r="S59" s="49">
        <f>RANK(R59,$R$59:$R$60,1)</f>
        <v>2</v>
      </c>
      <c r="T59" s="47"/>
      <c r="U59" s="50">
        <f t="shared" si="21"/>
        <v>20102</v>
      </c>
      <c r="V59" s="51">
        <f>RANK(U59,$U$59:$U$60,1)</f>
        <v>2</v>
      </c>
    </row>
    <row r="60" spans="1:22" ht="15.75" thickBot="1">
      <c r="A60" s="52" t="str">
        <f t="shared" si="17"/>
        <v>VL Platz 7 Rang 1</v>
      </c>
      <c r="B60" s="53">
        <f>HVW!A45</f>
        <v>7</v>
      </c>
      <c r="C60" s="53" t="str">
        <f>HVW!B45</f>
        <v>Spvgg Mössingen</v>
      </c>
      <c r="D60" s="54">
        <f>HVW!C45</f>
        <v>22</v>
      </c>
      <c r="E60" s="54">
        <f>HVW!G45</f>
        <v>635</v>
      </c>
      <c r="F60" s="54" t="str">
        <f>HVW!H45</f>
        <v>:</v>
      </c>
      <c r="G60" s="54">
        <f>HVW!I45</f>
        <v>642</v>
      </c>
      <c r="H60" s="54">
        <f>HVW!J45</f>
        <v>22</v>
      </c>
      <c r="I60" s="54" t="str">
        <f>HVW!K45</f>
        <v>:</v>
      </c>
      <c r="J60" s="54">
        <f>HVW!L45</f>
        <v>22</v>
      </c>
      <c r="K60" s="55"/>
      <c r="L60" s="56">
        <f t="shared" si="18"/>
        <v>100</v>
      </c>
      <c r="M60" s="57">
        <f>RANK(L60,$L$59:$L$60,0)</f>
        <v>1</v>
      </c>
      <c r="N60" s="55"/>
      <c r="O60" s="56">
        <f t="shared" si="19"/>
        <v>2886.3636363636365</v>
      </c>
      <c r="P60" s="57">
        <f>RANK(O60,$O$59:$O$60,0)</f>
        <v>2</v>
      </c>
      <c r="Q60" s="55"/>
      <c r="R60" s="56">
        <f t="shared" si="20"/>
        <v>2918.1818181818185</v>
      </c>
      <c r="S60" s="57">
        <f>RANK(R60,$R$59:$R$60,1)</f>
        <v>1</v>
      </c>
      <c r="T60" s="55"/>
      <c r="U60" s="58">
        <f t="shared" si="21"/>
        <v>10201</v>
      </c>
      <c r="V60" s="59">
        <f>RANK(U60,$U$59:$U$60,1)</f>
        <v>1</v>
      </c>
    </row>
    <row r="61" spans="1:22" ht="15.75" thickTop="1">
      <c r="A61" s="44" t="str">
        <f t="shared" si="17"/>
        <v>VL Platz 8 Rang 1</v>
      </c>
      <c r="B61" s="45">
        <f>HVW!A31</f>
        <v>8</v>
      </c>
      <c r="C61" s="45" t="str">
        <f>HVW!B31</f>
        <v>HSG Böblingen/Sindelfingen</v>
      </c>
      <c r="D61" s="46">
        <f>HVW!C31</f>
        <v>22</v>
      </c>
      <c r="E61" s="46">
        <f>HVW!G31</f>
        <v>691</v>
      </c>
      <c r="F61" s="46" t="str">
        <f>HVW!H31</f>
        <v>:</v>
      </c>
      <c r="G61" s="46">
        <f>HVW!I31</f>
        <v>686</v>
      </c>
      <c r="H61" s="46">
        <f>HVW!J31</f>
        <v>18</v>
      </c>
      <c r="I61" s="46" t="str">
        <f>HVW!K31</f>
        <v>:</v>
      </c>
      <c r="J61" s="46">
        <f>HVW!L31</f>
        <v>26</v>
      </c>
      <c r="K61" s="47"/>
      <c r="L61" s="48">
        <f t="shared" si="18"/>
        <v>81.818181818181827</v>
      </c>
      <c r="M61" s="49">
        <f>RANK(L61,$L$61:$L$62,0)</f>
        <v>1</v>
      </c>
      <c r="N61" s="47"/>
      <c r="O61" s="48">
        <f t="shared" si="19"/>
        <v>3140.909090909091</v>
      </c>
      <c r="P61" s="49">
        <f>RANK(O61,$O$61:$O$62,0)</f>
        <v>1</v>
      </c>
      <c r="Q61" s="47"/>
      <c r="R61" s="48">
        <f t="shared" si="20"/>
        <v>3118.1818181818185</v>
      </c>
      <c r="S61" s="49">
        <f>RANK(R61,$R$61:$R$62,1)</f>
        <v>2</v>
      </c>
      <c r="T61" s="47"/>
      <c r="U61" s="50">
        <f t="shared" si="21"/>
        <v>10102</v>
      </c>
      <c r="V61" s="51">
        <f>RANK(U61,$U$61:$U$62,1)</f>
        <v>1</v>
      </c>
    </row>
    <row r="62" spans="1:22" ht="15.75" thickBot="1">
      <c r="A62" s="52" t="str">
        <f t="shared" si="17"/>
        <v>VL Platz 8 Rang 2</v>
      </c>
      <c r="B62" s="53">
        <f>HVW!A46</f>
        <v>8</v>
      </c>
      <c r="C62" s="53" t="str">
        <f>HVW!B46</f>
        <v>TSV 1848 Bad Saulgau</v>
      </c>
      <c r="D62" s="54">
        <f>HVW!C46</f>
        <v>22</v>
      </c>
      <c r="E62" s="54">
        <f>HVW!G46</f>
        <v>634</v>
      </c>
      <c r="F62" s="54" t="str">
        <f>HVW!H46</f>
        <v>:</v>
      </c>
      <c r="G62" s="54">
        <f>HVW!I46</f>
        <v>632</v>
      </c>
      <c r="H62" s="54">
        <f>HVW!J46</f>
        <v>18</v>
      </c>
      <c r="I62" s="54" t="str">
        <f>HVW!K46</f>
        <v>:</v>
      </c>
      <c r="J62" s="54">
        <f>HVW!L46</f>
        <v>26</v>
      </c>
      <c r="K62" s="55"/>
      <c r="L62" s="56">
        <f t="shared" si="18"/>
        <v>81.818181818181827</v>
      </c>
      <c r="M62" s="57">
        <f>RANK(L62,$L$61:$L$62,0)</f>
        <v>1</v>
      </c>
      <c r="N62" s="55"/>
      <c r="O62" s="56">
        <f t="shared" si="19"/>
        <v>2881.8181818181815</v>
      </c>
      <c r="P62" s="57">
        <f>RANK(O62,$O$61:$O$62,0)</f>
        <v>2</v>
      </c>
      <c r="Q62" s="55"/>
      <c r="R62" s="56">
        <f t="shared" si="20"/>
        <v>2872.7272727272725</v>
      </c>
      <c r="S62" s="57">
        <f>RANK(R62,$R$61:$R$62,1)</f>
        <v>1</v>
      </c>
      <c r="T62" s="55"/>
      <c r="U62" s="58">
        <f t="shared" si="21"/>
        <v>10201</v>
      </c>
      <c r="V62" s="59">
        <f>RANK(U62,$U$61:$U$62,1)</f>
        <v>2</v>
      </c>
    </row>
    <row r="63" spans="1:22" ht="15.75" thickTop="1">
      <c r="A63" s="44" t="str">
        <f t="shared" si="17"/>
        <v>VL Platz 9 Rang 1</v>
      </c>
      <c r="B63" s="45">
        <f>HVW!A32</f>
        <v>9</v>
      </c>
      <c r="C63" s="45" t="str">
        <f>HVW!B32</f>
        <v>SV Fellbach</v>
      </c>
      <c r="D63" s="46">
        <f>HVW!C32</f>
        <v>22</v>
      </c>
      <c r="E63" s="46">
        <f>HVW!G32</f>
        <v>662</v>
      </c>
      <c r="F63" s="46" t="str">
        <f>HVW!H32</f>
        <v>:</v>
      </c>
      <c r="G63" s="46">
        <f>HVW!I32</f>
        <v>712</v>
      </c>
      <c r="H63" s="46">
        <f>HVW!J32</f>
        <v>16</v>
      </c>
      <c r="I63" s="46" t="str">
        <f>HVW!K32</f>
        <v>:</v>
      </c>
      <c r="J63" s="46">
        <f>HVW!L32</f>
        <v>28</v>
      </c>
      <c r="K63" s="47"/>
      <c r="L63" s="48">
        <f t="shared" si="18"/>
        <v>72.727272727272734</v>
      </c>
      <c r="M63" s="49">
        <f>RANK(L63,$L$63:$L$64,0)</f>
        <v>1</v>
      </c>
      <c r="N63" s="47"/>
      <c r="O63" s="48">
        <f t="shared" si="19"/>
        <v>3009.090909090909</v>
      </c>
      <c r="P63" s="49">
        <f>RANK(O63,$O$63:$O$64,0)</f>
        <v>1</v>
      </c>
      <c r="Q63" s="47"/>
      <c r="R63" s="48">
        <f t="shared" si="20"/>
        <v>3236.3636363636365</v>
      </c>
      <c r="S63" s="49">
        <f>RANK(R63,$R$63:$R$64,1)</f>
        <v>2</v>
      </c>
      <c r="T63" s="47"/>
      <c r="U63" s="50">
        <f t="shared" si="21"/>
        <v>10102</v>
      </c>
      <c r="V63" s="51">
        <f>RANK(U63,$U$63:$U$64,1)</f>
        <v>1</v>
      </c>
    </row>
    <row r="64" spans="1:22" ht="15.75" thickBot="1">
      <c r="A64" s="52" t="str">
        <f t="shared" si="17"/>
        <v>VL Platz 9 Rang 2</v>
      </c>
      <c r="B64" s="53">
        <f>HVW!A47</f>
        <v>9</v>
      </c>
      <c r="C64" s="53" t="str">
        <f>HVW!B47</f>
        <v>TEAM Esslingen</v>
      </c>
      <c r="D64" s="54">
        <f>HVW!C47</f>
        <v>22</v>
      </c>
      <c r="E64" s="54">
        <f>HVW!G47</f>
        <v>637</v>
      </c>
      <c r="F64" s="54" t="str">
        <f>HVW!H47</f>
        <v>:</v>
      </c>
      <c r="G64" s="54">
        <f>HVW!I47</f>
        <v>699</v>
      </c>
      <c r="H64" s="54">
        <f>HVW!J47</f>
        <v>14</v>
      </c>
      <c r="I64" s="54" t="str">
        <f>HVW!K47</f>
        <v>:</v>
      </c>
      <c r="J64" s="54">
        <f>HVW!L47</f>
        <v>30</v>
      </c>
      <c r="K64" s="55"/>
      <c r="L64" s="56">
        <f t="shared" si="18"/>
        <v>63.636363636363633</v>
      </c>
      <c r="M64" s="57">
        <f>RANK(L64,$L$63:$L$64,0)</f>
        <v>2</v>
      </c>
      <c r="N64" s="55"/>
      <c r="O64" s="56">
        <f t="shared" si="19"/>
        <v>2895.4545454545455</v>
      </c>
      <c r="P64" s="57">
        <f>RANK(O64,$O$63:$O$64,0)</f>
        <v>2</v>
      </c>
      <c r="Q64" s="55"/>
      <c r="R64" s="56">
        <f t="shared" si="20"/>
        <v>3177.2727272727275</v>
      </c>
      <c r="S64" s="57">
        <f>RANK(R64,$R$63:$R$64,1)</f>
        <v>1</v>
      </c>
      <c r="T64" s="55"/>
      <c r="U64" s="58">
        <f t="shared" si="21"/>
        <v>20201</v>
      </c>
      <c r="V64" s="59">
        <f>RANK(U64,$U$63:$U$64,1)</f>
        <v>2</v>
      </c>
    </row>
    <row r="65" spans="1:22" ht="15.75" thickTop="1">
      <c r="A65" s="44" t="str">
        <f t="shared" si="17"/>
        <v>VL Platz 10 Rang 1</v>
      </c>
      <c r="B65" s="45">
        <f>HVW!A33</f>
        <v>10</v>
      </c>
      <c r="C65" s="45" t="str">
        <f>HVW!B33</f>
        <v>SV Remshalden</v>
      </c>
      <c r="D65" s="46">
        <f>HVW!C33</f>
        <v>22</v>
      </c>
      <c r="E65" s="46">
        <f>HVW!G33</f>
        <v>641</v>
      </c>
      <c r="F65" s="46" t="str">
        <f>HVW!H33</f>
        <v>:</v>
      </c>
      <c r="G65" s="46">
        <f>HVW!I33</f>
        <v>700</v>
      </c>
      <c r="H65" s="46">
        <f>HVW!J33</f>
        <v>16</v>
      </c>
      <c r="I65" s="46" t="str">
        <f>HVW!K33</f>
        <v>:</v>
      </c>
      <c r="J65" s="46">
        <f>HVW!L33</f>
        <v>28</v>
      </c>
      <c r="K65" s="47"/>
      <c r="L65" s="48">
        <f t="shared" si="18"/>
        <v>72.727272727272734</v>
      </c>
      <c r="M65" s="49">
        <f>RANK(L65,$L$65:$L$66,0)</f>
        <v>1</v>
      </c>
      <c r="N65" s="47"/>
      <c r="O65" s="48">
        <f t="shared" si="19"/>
        <v>2913.6363636363635</v>
      </c>
      <c r="P65" s="49">
        <f>RANK(O65,$O$65:$O$66,0)</f>
        <v>1</v>
      </c>
      <c r="Q65" s="47"/>
      <c r="R65" s="48">
        <f t="shared" si="20"/>
        <v>3181.8181818181815</v>
      </c>
      <c r="S65" s="49">
        <f>RANK(R65,$R$65:$R$66,1)</f>
        <v>1</v>
      </c>
      <c r="T65" s="47"/>
      <c r="U65" s="50">
        <f t="shared" si="21"/>
        <v>10101</v>
      </c>
      <c r="V65" s="51">
        <f>RANK(U65,$U$65:$U$66,1)</f>
        <v>1</v>
      </c>
    </row>
    <row r="66" spans="1:22" ht="15.75" thickBot="1">
      <c r="A66" s="52" t="str">
        <f t="shared" si="17"/>
        <v>VL Platz 10 Rang 2</v>
      </c>
      <c r="B66" s="53">
        <f>HVW!A48</f>
        <v>10</v>
      </c>
      <c r="C66" s="53" t="str">
        <f>HVW!B48</f>
        <v>VfL Pfullingen 2</v>
      </c>
      <c r="D66" s="54">
        <f>HVW!C48</f>
        <v>22</v>
      </c>
      <c r="E66" s="54">
        <f>HVW!G48</f>
        <v>595</v>
      </c>
      <c r="F66" s="54" t="str">
        <f>HVW!H48</f>
        <v>:</v>
      </c>
      <c r="G66" s="54">
        <f>HVW!I48</f>
        <v>740</v>
      </c>
      <c r="H66" s="54">
        <f>HVW!J48</f>
        <v>9</v>
      </c>
      <c r="I66" s="54" t="str">
        <f>HVW!K48</f>
        <v>:</v>
      </c>
      <c r="J66" s="54">
        <f>HVW!L48</f>
        <v>35</v>
      </c>
      <c r="K66" s="55"/>
      <c r="L66" s="56">
        <f t="shared" si="18"/>
        <v>40.909090909090914</v>
      </c>
      <c r="M66" s="57">
        <f>RANK(L66,$L$65:$L$66,0)</f>
        <v>2</v>
      </c>
      <c r="N66" s="55"/>
      <c r="O66" s="56">
        <f t="shared" si="19"/>
        <v>2704.5454545454545</v>
      </c>
      <c r="P66" s="57">
        <f>RANK(O66,$O$65:$O$66,0)</f>
        <v>2</v>
      </c>
      <c r="Q66" s="55"/>
      <c r="R66" s="56">
        <f t="shared" si="20"/>
        <v>3363.6363636363635</v>
      </c>
      <c r="S66" s="57">
        <f>RANK(R66,$R$65:$R$66,1)</f>
        <v>2</v>
      </c>
      <c r="T66" s="55"/>
      <c r="U66" s="58">
        <f t="shared" si="21"/>
        <v>20202</v>
      </c>
      <c r="V66" s="59">
        <f>RANK(U66,$U$65:$U$66,1)</f>
        <v>2</v>
      </c>
    </row>
    <row r="67" spans="1:22" ht="15.75" thickTop="1">
      <c r="A67" s="44" t="str">
        <f t="shared" si="17"/>
        <v>VL Platz 11 Rang 1</v>
      </c>
      <c r="B67" s="45">
        <f>HVW!A34</f>
        <v>11</v>
      </c>
      <c r="C67" s="45" t="str">
        <f>HVW!B34</f>
        <v>SF Schwaikheim</v>
      </c>
      <c r="D67" s="46">
        <f>HVW!C34</f>
        <v>22</v>
      </c>
      <c r="E67" s="46">
        <f>HVW!G34</f>
        <v>656</v>
      </c>
      <c r="F67" s="46" t="str">
        <f>HVW!H34</f>
        <v>:</v>
      </c>
      <c r="G67" s="46">
        <f>HVW!I34</f>
        <v>693</v>
      </c>
      <c r="H67" s="46">
        <f>HVW!J34</f>
        <v>16</v>
      </c>
      <c r="I67" s="46" t="str">
        <f>HVW!K34</f>
        <v>:</v>
      </c>
      <c r="J67" s="46">
        <f>HVW!L34</f>
        <v>28</v>
      </c>
      <c r="K67" s="47"/>
      <c r="L67" s="48">
        <f t="shared" si="18"/>
        <v>72.727272727272734</v>
      </c>
      <c r="M67" s="49">
        <f>RANK(L67,$L$67:$L$68,0)</f>
        <v>1</v>
      </c>
      <c r="N67" s="47"/>
      <c r="O67" s="48">
        <f t="shared" si="19"/>
        <v>2981.8181818181815</v>
      </c>
      <c r="P67" s="49">
        <f>RANK(O67,$O$67:$O$68,0)</f>
        <v>1</v>
      </c>
      <c r="Q67" s="47"/>
      <c r="R67" s="48">
        <f t="shared" si="20"/>
        <v>3150</v>
      </c>
      <c r="S67" s="49">
        <f>RANK(R67,$R$67:$R$68,1)</f>
        <v>1</v>
      </c>
      <c r="T67" s="47"/>
      <c r="U67" s="50">
        <f t="shared" si="21"/>
        <v>10101</v>
      </c>
      <c r="V67" s="51">
        <f>RANK(U67,$U$67:$U$68,1)</f>
        <v>1</v>
      </c>
    </row>
    <row r="68" spans="1:22" ht="15.75" thickBot="1">
      <c r="A68" s="52" t="str">
        <f t="shared" si="17"/>
        <v>VL Platz 11 Rang 2</v>
      </c>
      <c r="B68" s="53">
        <f>HVW!A49</f>
        <v>11</v>
      </c>
      <c r="C68" s="53" t="str">
        <f>HVW!B49</f>
        <v>HSG Winzingen-Wißgoldingen-Donzdorf</v>
      </c>
      <c r="D68" s="54">
        <f>HVW!C49</f>
        <v>22</v>
      </c>
      <c r="E68" s="54">
        <f>HVW!G49</f>
        <v>597</v>
      </c>
      <c r="F68" s="54" t="str">
        <f>HVW!H49</f>
        <v>:</v>
      </c>
      <c r="G68" s="54">
        <f>HVW!I49</f>
        <v>739</v>
      </c>
      <c r="H68" s="54">
        <f>HVW!J49</f>
        <v>6</v>
      </c>
      <c r="I68" s="54" t="str">
        <f>HVW!K49</f>
        <v>:</v>
      </c>
      <c r="J68" s="54">
        <f>HVW!L49</f>
        <v>38</v>
      </c>
      <c r="K68" s="55"/>
      <c r="L68" s="56">
        <f t="shared" si="18"/>
        <v>27.27272727272727</v>
      </c>
      <c r="M68" s="57">
        <f>RANK(L68,$L$67:$L$68,0)</f>
        <v>2</v>
      </c>
      <c r="N68" s="55"/>
      <c r="O68" s="56">
        <f t="shared" si="19"/>
        <v>2713.6363636363635</v>
      </c>
      <c r="P68" s="57">
        <f>RANK(O68,$O$67:$O$68,0)</f>
        <v>2</v>
      </c>
      <c r="Q68" s="55"/>
      <c r="R68" s="56">
        <f t="shared" si="20"/>
        <v>3359.0909090909095</v>
      </c>
      <c r="S68" s="57">
        <f>RANK(R68,$R$67:$R$68,1)</f>
        <v>2</v>
      </c>
      <c r="T68" s="55"/>
      <c r="U68" s="58">
        <f t="shared" si="21"/>
        <v>20202</v>
      </c>
      <c r="V68" s="59">
        <f>RANK(U68,$U$67:$U$68,1)</f>
        <v>2</v>
      </c>
    </row>
    <row r="69" spans="1:22" ht="15.75" thickTop="1">
      <c r="A69" s="44" t="str">
        <f t="shared" si="17"/>
        <v>VL Platz 12 Rang 1</v>
      </c>
      <c r="B69" s="45">
        <f>HVW!A35</f>
        <v>12</v>
      </c>
      <c r="C69" s="45" t="str">
        <f>HVW!B35</f>
        <v>TSV Asperg</v>
      </c>
      <c r="D69" s="46">
        <f>HVW!C35</f>
        <v>22</v>
      </c>
      <c r="E69" s="46">
        <f>HVW!G35</f>
        <v>678</v>
      </c>
      <c r="F69" s="46" t="str">
        <f>HVW!H35</f>
        <v>:</v>
      </c>
      <c r="G69" s="46">
        <f>HVW!I35</f>
        <v>780</v>
      </c>
      <c r="H69" s="46">
        <f>HVW!J35</f>
        <v>7</v>
      </c>
      <c r="I69" s="46" t="str">
        <f>HVW!K35</f>
        <v>:</v>
      </c>
      <c r="J69" s="46">
        <f>HVW!L35</f>
        <v>37</v>
      </c>
      <c r="K69" s="47"/>
      <c r="L69" s="48">
        <f t="shared" si="18"/>
        <v>31.818181818181817</v>
      </c>
      <c r="M69" s="49">
        <f>RANK(L69,$L$69:$L$70,0)</f>
        <v>1</v>
      </c>
      <c r="N69" s="47"/>
      <c r="O69" s="48">
        <f t="shared" si="19"/>
        <v>3081.8181818181815</v>
      </c>
      <c r="P69" s="49">
        <f>RANK(O69,$O$69:$O$70,0)</f>
        <v>1</v>
      </c>
      <c r="Q69" s="47"/>
      <c r="R69" s="48">
        <f t="shared" si="20"/>
        <v>3545.4545454545455</v>
      </c>
      <c r="S69" s="49">
        <f>RANK(R69,$R$69:$R$70,1)</f>
        <v>2</v>
      </c>
      <c r="T69" s="47"/>
      <c r="U69" s="50">
        <f t="shared" si="21"/>
        <v>10102</v>
      </c>
      <c r="V69" s="51">
        <f>RANK(U69,$U$69:$U$70,1)</f>
        <v>1</v>
      </c>
    </row>
    <row r="70" spans="1:22" ht="15.75" thickBot="1">
      <c r="A70" s="52" t="str">
        <f t="shared" si="17"/>
        <v>VL Platz 12 Rang 2</v>
      </c>
      <c r="B70" s="53">
        <f>HVW!A50</f>
        <v>12</v>
      </c>
      <c r="C70" s="53" t="str">
        <f>HVW!B50</f>
        <v>HSG Schönbuch</v>
      </c>
      <c r="D70" s="54">
        <f>HVW!C50</f>
        <v>22</v>
      </c>
      <c r="E70" s="54">
        <f>HVW!G50</f>
        <v>526</v>
      </c>
      <c r="F70" s="54" t="str">
        <f>HVW!H50</f>
        <v>:</v>
      </c>
      <c r="G70" s="54">
        <f>HVW!I50</f>
        <v>715</v>
      </c>
      <c r="H70" s="54">
        <f>HVW!J50</f>
        <v>3</v>
      </c>
      <c r="I70" s="54" t="str">
        <f>HVW!K50</f>
        <v>:</v>
      </c>
      <c r="J70" s="54">
        <f>HVW!L50</f>
        <v>41</v>
      </c>
      <c r="K70" s="55"/>
      <c r="L70" s="56">
        <f t="shared" si="18"/>
        <v>13.636363636363635</v>
      </c>
      <c r="M70" s="57">
        <f>RANK(L70,$L$69:$L$70,0)</f>
        <v>2</v>
      </c>
      <c r="N70" s="55"/>
      <c r="O70" s="56">
        <f t="shared" si="19"/>
        <v>2390.909090909091</v>
      </c>
      <c r="P70" s="57">
        <f>RANK(O70,$O$69:$O$70,0)</f>
        <v>2</v>
      </c>
      <c r="Q70" s="55"/>
      <c r="R70" s="56">
        <f t="shared" si="20"/>
        <v>3250</v>
      </c>
      <c r="S70" s="57">
        <f>RANK(R70,$R$69:$R$70,1)</f>
        <v>1</v>
      </c>
      <c r="T70" s="55"/>
      <c r="U70" s="58">
        <f t="shared" si="21"/>
        <v>20201</v>
      </c>
      <c r="V70" s="59">
        <f>RANK(U70,$U$69:$U$70,1)</f>
        <v>2</v>
      </c>
    </row>
    <row r="71" spans="1:22" ht="15" thickTop="1">
      <c r="C71"/>
    </row>
    <row r="72" spans="1:22" ht="15">
      <c r="B72" s="61" t="str">
        <f>LEFT(HVW!A52,18)&amp;" gesamt (Staffel 1 bis 4 nach Platzierung)"</f>
        <v>Männer Landesliga  gesamt (Staffel 1 bis 4 nach Platzierung)</v>
      </c>
      <c r="C72" s="28"/>
      <c r="L72" s="30" t="s">
        <v>297</v>
      </c>
      <c r="M72" s="31"/>
      <c r="O72" s="30" t="s">
        <v>300</v>
      </c>
      <c r="P72" s="31"/>
      <c r="R72" s="30" t="s">
        <v>301</v>
      </c>
      <c r="S72" s="31"/>
      <c r="U72" s="30" t="s">
        <v>302</v>
      </c>
      <c r="V72" s="31"/>
    </row>
    <row r="73" spans="1:22" ht="15.75" thickBot="1">
      <c r="A73" s="42" t="s">
        <v>303</v>
      </c>
      <c r="C73"/>
      <c r="L73" s="43" t="s">
        <v>298</v>
      </c>
      <c r="M73" s="43" t="s">
        <v>299</v>
      </c>
      <c r="O73" s="43" t="s">
        <v>298</v>
      </c>
      <c r="P73" s="43" t="s">
        <v>299</v>
      </c>
      <c r="R73" s="43" t="s">
        <v>298</v>
      </c>
      <c r="S73" s="43" t="s">
        <v>299</v>
      </c>
      <c r="U73" s="43" t="s">
        <v>298</v>
      </c>
      <c r="V73" s="43" t="s">
        <v>299</v>
      </c>
    </row>
    <row r="74" spans="1:22" ht="15.75" thickTop="1">
      <c r="A74" s="44" t="str">
        <f>"LL Platz "&amp;B74&amp;" Rang "&amp;V74</f>
        <v>LL Platz 1 Rang 3</v>
      </c>
      <c r="B74" s="45">
        <f>HVW!A54</f>
        <v>1</v>
      </c>
      <c r="C74" s="45" t="str">
        <f>HVW!B54</f>
        <v>HB Ludwigsburg</v>
      </c>
      <c r="D74" s="46">
        <f>HVW!C54</f>
        <v>18</v>
      </c>
      <c r="E74" s="46">
        <f>HVW!G54</f>
        <v>532</v>
      </c>
      <c r="F74" s="46" t="str">
        <f>HVW!H54</f>
        <v>:</v>
      </c>
      <c r="G74" s="46">
        <f>HVW!I54</f>
        <v>455</v>
      </c>
      <c r="H74" s="46">
        <f>HVW!J54</f>
        <v>30</v>
      </c>
      <c r="I74" s="46" t="str">
        <f>HVW!K54</f>
        <v>:</v>
      </c>
      <c r="J74" s="46">
        <f>HVW!L54</f>
        <v>6</v>
      </c>
      <c r="K74" s="47"/>
      <c r="L74" s="48">
        <f t="shared" ref="L74" si="22">(H74/D74)*100</f>
        <v>166.66666666666669</v>
      </c>
      <c r="M74" s="49">
        <f>RANK(L74,$L$74:$L$77,0)</f>
        <v>2</v>
      </c>
      <c r="N74" s="47"/>
      <c r="O74" s="48">
        <f t="shared" ref="O74" si="23">(E74/D74)*100</f>
        <v>2955.5555555555557</v>
      </c>
      <c r="P74" s="49">
        <f>RANK(O74,$O$74:$O$77,0)</f>
        <v>4</v>
      </c>
      <c r="Q74" s="47"/>
      <c r="R74" s="48">
        <f t="shared" ref="R74" si="24">(G74/D74)*100</f>
        <v>2527.7777777777778</v>
      </c>
      <c r="S74" s="49">
        <f>RANK(R74,$R$74:$R$77,1)</f>
        <v>2</v>
      </c>
      <c r="T74" s="47"/>
      <c r="U74" s="50">
        <f t="shared" ref="U74" si="25">VALUE(M74&amp;TEXT(P74,"00")&amp;TEXT(S74,"00"))</f>
        <v>20402</v>
      </c>
      <c r="V74" s="51">
        <f>RANK(U74,$U$74:$U$77,1)</f>
        <v>3</v>
      </c>
    </row>
    <row r="75" spans="1:22" ht="15">
      <c r="A75" s="70" t="str">
        <f t="shared" ref="A75:A105" si="26">"LL Platz "&amp;B75&amp;" Rang "&amp;V75</f>
        <v>LL Platz 1 Rang 1</v>
      </c>
      <c r="B75" s="28">
        <f>HVW!A67</f>
        <v>1</v>
      </c>
      <c r="C75" s="28" t="str">
        <f>HVW!B67</f>
        <v>HSG Rottweil</v>
      </c>
      <c r="D75" s="29">
        <f>HVW!C67</f>
        <v>18</v>
      </c>
      <c r="E75" s="29">
        <f>HVW!G67</f>
        <v>534</v>
      </c>
      <c r="F75" s="29" t="str">
        <f>HVW!H67</f>
        <v>:</v>
      </c>
      <c r="G75" s="29">
        <f>HVW!I67</f>
        <v>451</v>
      </c>
      <c r="H75" s="29">
        <f>HVW!J67</f>
        <v>32</v>
      </c>
      <c r="I75" s="29" t="str">
        <f>HVW!K67</f>
        <v>:</v>
      </c>
      <c r="J75" s="29">
        <f>HVW!L67</f>
        <v>4</v>
      </c>
      <c r="L75" s="33">
        <f t="shared" ref="L75:L105" si="27">(H75/D75)*100</f>
        <v>177.77777777777777</v>
      </c>
      <c r="M75" s="34">
        <f>RANK(L75,$L$74:$L$77,0)</f>
        <v>1</v>
      </c>
      <c r="O75" s="33">
        <f t="shared" ref="O75:O105" si="28">(E75/D75)*100</f>
        <v>2966.666666666667</v>
      </c>
      <c r="P75" s="34">
        <f>RANK(O75,$O$74:$O$77,0)</f>
        <v>3</v>
      </c>
      <c r="R75" s="33">
        <f t="shared" ref="R75:R105" si="29">(G75/D75)*100</f>
        <v>2505.5555555555557</v>
      </c>
      <c r="S75" s="34">
        <f>RANK(R75,$R$74:$R$77,1)</f>
        <v>1</v>
      </c>
      <c r="U75" s="35">
        <f t="shared" ref="U75:U105" si="30">VALUE(M75&amp;TEXT(P75,"00")&amp;TEXT(S75,"00"))</f>
        <v>10301</v>
      </c>
      <c r="V75" s="71">
        <f>RANK(U75,$U$74:$U$77,1)</f>
        <v>1</v>
      </c>
    </row>
    <row r="76" spans="1:22" ht="15">
      <c r="A76" s="70" t="str">
        <f t="shared" si="26"/>
        <v>LL Platz 1 Rang 2</v>
      </c>
      <c r="B76" s="28">
        <f>HVW!A80</f>
        <v>1</v>
      </c>
      <c r="C76" s="28" t="str">
        <f>HVW!B80</f>
        <v>TSV Bartenbach</v>
      </c>
      <c r="D76" s="29">
        <f>HVW!C80</f>
        <v>18</v>
      </c>
      <c r="E76" s="29">
        <f>HVW!G80</f>
        <v>585</v>
      </c>
      <c r="F76" s="29" t="str">
        <f>HVW!H80</f>
        <v>:</v>
      </c>
      <c r="G76" s="29">
        <f>HVW!I80</f>
        <v>473</v>
      </c>
      <c r="H76" s="29">
        <f>HVW!J80</f>
        <v>30</v>
      </c>
      <c r="I76" s="29" t="str">
        <f>HVW!K80</f>
        <v>:</v>
      </c>
      <c r="J76" s="29">
        <f>HVW!L80</f>
        <v>6</v>
      </c>
      <c r="L76" s="33">
        <f t="shared" si="27"/>
        <v>166.66666666666669</v>
      </c>
      <c r="M76" s="34">
        <f>RANK(L76,$L$74:$L$77,0)</f>
        <v>2</v>
      </c>
      <c r="O76" s="33">
        <f t="shared" si="28"/>
        <v>3250</v>
      </c>
      <c r="P76" s="34">
        <f>RANK(O76,$O$74:$O$77,0)</f>
        <v>2</v>
      </c>
      <c r="R76" s="33">
        <f t="shared" si="29"/>
        <v>2627.7777777777778</v>
      </c>
      <c r="S76" s="34">
        <f>RANK(R76,$R$74:$R$77,1)</f>
        <v>3</v>
      </c>
      <c r="U76" s="35">
        <f t="shared" si="30"/>
        <v>20203</v>
      </c>
      <c r="V76" s="71">
        <f>RANK(U76,$U$74:$U$77,1)</f>
        <v>2</v>
      </c>
    </row>
    <row r="77" spans="1:22" ht="15.75" thickBot="1">
      <c r="A77" s="52" t="str">
        <f t="shared" si="26"/>
        <v>LL Platz 1 Rang 4</v>
      </c>
      <c r="B77" s="53">
        <f>HVW!A93</f>
        <v>1</v>
      </c>
      <c r="C77" s="53" t="str">
        <f>HVW!B93</f>
        <v>TV Gerhausen 1900</v>
      </c>
      <c r="D77" s="54">
        <f>HVW!C93</f>
        <v>18</v>
      </c>
      <c r="E77" s="54">
        <f>HVW!G93</f>
        <v>609</v>
      </c>
      <c r="F77" s="54" t="str">
        <f>HVW!H93</f>
        <v>:</v>
      </c>
      <c r="G77" s="54">
        <f>HVW!I93</f>
        <v>508</v>
      </c>
      <c r="H77" s="54">
        <f>HVW!J93</f>
        <v>29</v>
      </c>
      <c r="I77" s="54" t="str">
        <f>HVW!K93</f>
        <v>:</v>
      </c>
      <c r="J77" s="54">
        <f>HVW!L93</f>
        <v>7</v>
      </c>
      <c r="K77" s="55"/>
      <c r="L77" s="56">
        <f t="shared" si="27"/>
        <v>161.11111111111111</v>
      </c>
      <c r="M77" s="57">
        <f>RANK(L77,$L$74:$L$77,0)</f>
        <v>4</v>
      </c>
      <c r="N77" s="55"/>
      <c r="O77" s="56">
        <f t="shared" si="28"/>
        <v>3383.3333333333335</v>
      </c>
      <c r="P77" s="57">
        <f>RANK(O77,$O$74:$O$77,0)</f>
        <v>1</v>
      </c>
      <c r="Q77" s="55"/>
      <c r="R77" s="56">
        <f t="shared" si="29"/>
        <v>2822.2222222222222</v>
      </c>
      <c r="S77" s="57">
        <f>RANK(R77,$R$74:$R$77,1)</f>
        <v>4</v>
      </c>
      <c r="T77" s="55"/>
      <c r="U77" s="58">
        <f t="shared" si="30"/>
        <v>40104</v>
      </c>
      <c r="V77" s="59">
        <f>RANK(U77,$U$74:$U$77,1)</f>
        <v>4</v>
      </c>
    </row>
    <row r="78" spans="1:22" ht="15.75" thickTop="1">
      <c r="A78" s="44" t="str">
        <f t="shared" si="26"/>
        <v>LL Platz 2 Rang 3</v>
      </c>
      <c r="B78" s="45">
        <f>HVW!A55</f>
        <v>2</v>
      </c>
      <c r="C78" s="45" t="str">
        <f>HVW!B55</f>
        <v>SG H2Ku Herrenberg 2</v>
      </c>
      <c r="D78" s="46">
        <f>HVW!C55</f>
        <v>18</v>
      </c>
      <c r="E78" s="46">
        <f>HVW!G55</f>
        <v>501</v>
      </c>
      <c r="F78" s="46" t="str">
        <f>HVW!H55</f>
        <v>:</v>
      </c>
      <c r="G78" s="46">
        <f>HVW!I55</f>
        <v>488</v>
      </c>
      <c r="H78" s="46">
        <f>HVW!J55</f>
        <v>23</v>
      </c>
      <c r="I78" s="46" t="str">
        <f>HVW!K55</f>
        <v>:</v>
      </c>
      <c r="J78" s="46">
        <f>HVW!L55</f>
        <v>13</v>
      </c>
      <c r="K78" s="47"/>
      <c r="L78" s="48">
        <f t="shared" si="27"/>
        <v>127.77777777777777</v>
      </c>
      <c r="M78" s="49">
        <f>RANK(L78,$L$78:$L$81,0)</f>
        <v>3</v>
      </c>
      <c r="N78" s="47"/>
      <c r="O78" s="48">
        <f t="shared" si="28"/>
        <v>2783.333333333333</v>
      </c>
      <c r="P78" s="49">
        <f>RANK(O78,$O$78:$O$81,0)</f>
        <v>4</v>
      </c>
      <c r="Q78" s="47"/>
      <c r="R78" s="48">
        <f t="shared" si="29"/>
        <v>2711.1111111111109</v>
      </c>
      <c r="S78" s="49">
        <f>RANK(R78,$R$78:$R$81,1)</f>
        <v>1</v>
      </c>
      <c r="T78" s="47"/>
      <c r="U78" s="50">
        <f t="shared" si="30"/>
        <v>30401</v>
      </c>
      <c r="V78" s="51">
        <f>RANK(U78,$U$78:$U$81,1)</f>
        <v>3</v>
      </c>
    </row>
    <row r="79" spans="1:22" ht="15">
      <c r="A79" s="70" t="str">
        <f t="shared" si="26"/>
        <v>LL Platz 2 Rang 4</v>
      </c>
      <c r="B79" s="28">
        <f>HVW!A68</f>
        <v>2</v>
      </c>
      <c r="C79" s="28" t="str">
        <f>HVW!B68</f>
        <v>TV Spaichingen</v>
      </c>
      <c r="D79" s="29">
        <f>HVW!C68</f>
        <v>18</v>
      </c>
      <c r="E79" s="29">
        <f>HVW!G68</f>
        <v>528</v>
      </c>
      <c r="F79" s="29" t="str">
        <f>HVW!H68</f>
        <v>:</v>
      </c>
      <c r="G79" s="29">
        <f>HVW!I68</f>
        <v>490</v>
      </c>
      <c r="H79" s="29">
        <f>HVW!J68</f>
        <v>22</v>
      </c>
      <c r="I79" s="29" t="str">
        <f>HVW!K68</f>
        <v>:</v>
      </c>
      <c r="J79" s="29">
        <f>HVW!L68</f>
        <v>14</v>
      </c>
      <c r="L79" s="33">
        <f t="shared" si="27"/>
        <v>122.22222222222223</v>
      </c>
      <c r="M79" s="34">
        <f>RANK(L79,$L$78:$L$81,0)</f>
        <v>4</v>
      </c>
      <c r="O79" s="33">
        <f t="shared" si="28"/>
        <v>2933.333333333333</v>
      </c>
      <c r="P79" s="34">
        <f>RANK(O79,$O$78:$O$81,0)</f>
        <v>2</v>
      </c>
      <c r="R79" s="33">
        <f t="shared" si="29"/>
        <v>2722.2222222222222</v>
      </c>
      <c r="S79" s="34">
        <f>RANK(R79,$R$78:$R$81,1)</f>
        <v>3</v>
      </c>
      <c r="U79" s="35">
        <f t="shared" si="30"/>
        <v>40203</v>
      </c>
      <c r="V79" s="71">
        <f>RANK(U79,$U$78:$U$81,1)</f>
        <v>4</v>
      </c>
    </row>
    <row r="80" spans="1:22" ht="15">
      <c r="A80" s="70" t="str">
        <f t="shared" si="26"/>
        <v>LL Platz 2 Rang 1</v>
      </c>
      <c r="B80" s="28">
        <f>HVW!A81</f>
        <v>2</v>
      </c>
      <c r="C80" s="28" t="str">
        <f>HVW!B81</f>
        <v>TSV Betzingen</v>
      </c>
      <c r="D80" s="29">
        <f>HVW!C81</f>
        <v>18</v>
      </c>
      <c r="E80" s="29">
        <f>HVW!G81</f>
        <v>578</v>
      </c>
      <c r="F80" s="29" t="str">
        <f>HVW!H81</f>
        <v>:</v>
      </c>
      <c r="G80" s="29">
        <f>HVW!I81</f>
        <v>528</v>
      </c>
      <c r="H80" s="29">
        <f>HVW!J81</f>
        <v>24</v>
      </c>
      <c r="I80" s="29" t="str">
        <f>HVW!K81</f>
        <v>:</v>
      </c>
      <c r="J80" s="29">
        <f>HVW!L81</f>
        <v>12</v>
      </c>
      <c r="L80" s="33">
        <f t="shared" si="27"/>
        <v>133.33333333333331</v>
      </c>
      <c r="M80" s="34">
        <f>RANK(L80,$L$78:$L$81,0)</f>
        <v>1</v>
      </c>
      <c r="O80" s="33">
        <f t="shared" si="28"/>
        <v>3211.1111111111113</v>
      </c>
      <c r="P80" s="34">
        <f>RANK(O80,$O$78:$O$81,0)</f>
        <v>1</v>
      </c>
      <c r="R80" s="33">
        <f t="shared" si="29"/>
        <v>2933.333333333333</v>
      </c>
      <c r="S80" s="34">
        <f>RANK(R80,$R$78:$R$81,1)</f>
        <v>4</v>
      </c>
      <c r="U80" s="35">
        <f t="shared" si="30"/>
        <v>10104</v>
      </c>
      <c r="V80" s="71">
        <f>RANK(U80,$U$78:$U$81,1)</f>
        <v>1</v>
      </c>
    </row>
    <row r="81" spans="1:22" ht="15.75" thickBot="1">
      <c r="A81" s="52" t="str">
        <f t="shared" si="26"/>
        <v>LL Platz 2 Rang 2</v>
      </c>
      <c r="B81" s="53">
        <f>HVW!A94</f>
        <v>2</v>
      </c>
      <c r="C81" s="53" t="str">
        <f>HVW!B94</f>
        <v>HV Rot-Weiß Laupheim</v>
      </c>
      <c r="D81" s="54">
        <f>HVW!C94</f>
        <v>18</v>
      </c>
      <c r="E81" s="54">
        <f>HVW!G94</f>
        <v>509</v>
      </c>
      <c r="F81" s="54" t="str">
        <f>HVW!H94</f>
        <v>:</v>
      </c>
      <c r="G81" s="54">
        <f>HVW!I94</f>
        <v>489</v>
      </c>
      <c r="H81" s="54">
        <f>HVW!J94</f>
        <v>24</v>
      </c>
      <c r="I81" s="54" t="str">
        <f>HVW!K94</f>
        <v>:</v>
      </c>
      <c r="J81" s="54">
        <f>HVW!L94</f>
        <v>12</v>
      </c>
      <c r="K81" s="55"/>
      <c r="L81" s="56">
        <f t="shared" si="27"/>
        <v>133.33333333333331</v>
      </c>
      <c r="M81" s="57">
        <f>RANK(L81,$L$78:$L$81,0)</f>
        <v>1</v>
      </c>
      <c r="N81" s="55"/>
      <c r="O81" s="56">
        <f t="shared" si="28"/>
        <v>2827.7777777777778</v>
      </c>
      <c r="P81" s="57">
        <f>RANK(O81,$O$78:$O$81,0)</f>
        <v>3</v>
      </c>
      <c r="Q81" s="55"/>
      <c r="R81" s="56">
        <f t="shared" si="29"/>
        <v>2716.666666666667</v>
      </c>
      <c r="S81" s="57">
        <f>RANK(R81,$R$78:$R$81,1)</f>
        <v>2</v>
      </c>
      <c r="T81" s="55"/>
      <c r="U81" s="58">
        <f t="shared" si="30"/>
        <v>10302</v>
      </c>
      <c r="V81" s="59">
        <f>RANK(U81,$U$78:$U$81,1)</f>
        <v>2</v>
      </c>
    </row>
    <row r="82" spans="1:22" ht="15.75" thickTop="1">
      <c r="A82" s="44" t="str">
        <f t="shared" si="26"/>
        <v>LL Platz 3 Rang 3</v>
      </c>
      <c r="B82" s="45">
        <f>HVW!A56</f>
        <v>3</v>
      </c>
      <c r="C82" s="45" t="str">
        <f>HVW!B56</f>
        <v>TV Mundelsheim</v>
      </c>
      <c r="D82" s="46">
        <f>HVW!C56</f>
        <v>18</v>
      </c>
      <c r="E82" s="46">
        <f>HVW!G56</f>
        <v>547</v>
      </c>
      <c r="F82" s="46" t="str">
        <f>HVW!H56</f>
        <v>:</v>
      </c>
      <c r="G82" s="46">
        <f>HVW!I56</f>
        <v>529</v>
      </c>
      <c r="H82" s="46">
        <f>HVW!J56</f>
        <v>20</v>
      </c>
      <c r="I82" s="46" t="str">
        <f>HVW!K56</f>
        <v>:</v>
      </c>
      <c r="J82" s="46">
        <f>HVW!L56</f>
        <v>16</v>
      </c>
      <c r="K82" s="47"/>
      <c r="L82" s="48">
        <f t="shared" si="27"/>
        <v>111.11111111111111</v>
      </c>
      <c r="M82" s="49">
        <f>RANK(L82,$L$82:$L$85,0)</f>
        <v>3</v>
      </c>
      <c r="N82" s="47"/>
      <c r="O82" s="48">
        <f t="shared" si="28"/>
        <v>3038.8888888888891</v>
      </c>
      <c r="P82" s="49">
        <f>RANK(O82,$O$82:$O$85,0)</f>
        <v>3</v>
      </c>
      <c r="Q82" s="47"/>
      <c r="R82" s="48">
        <f t="shared" si="29"/>
        <v>2938.8888888888891</v>
      </c>
      <c r="S82" s="49">
        <f>RANK(R82,$R$82:$R$85,1)</f>
        <v>3</v>
      </c>
      <c r="T82" s="47"/>
      <c r="U82" s="50">
        <f t="shared" si="30"/>
        <v>30303</v>
      </c>
      <c r="V82" s="51">
        <f>RANK(U82,$U$82:$U$85,1)</f>
        <v>3</v>
      </c>
    </row>
    <row r="83" spans="1:22" ht="15">
      <c r="A83" s="70" t="str">
        <f t="shared" si="26"/>
        <v>LL Platz 3 Rang 4</v>
      </c>
      <c r="B83" s="28">
        <f>HVW!A69</f>
        <v>3</v>
      </c>
      <c r="C83" s="28" t="str">
        <f>HVW!B69</f>
        <v>HSG Baar</v>
      </c>
      <c r="D83" s="29">
        <f>HVW!C69</f>
        <v>18</v>
      </c>
      <c r="E83" s="29">
        <f>HVW!G69</f>
        <v>509</v>
      </c>
      <c r="F83" s="29" t="str">
        <f>HVW!H69</f>
        <v>:</v>
      </c>
      <c r="G83" s="29">
        <f>HVW!I69</f>
        <v>492</v>
      </c>
      <c r="H83" s="29">
        <f>HVW!J69</f>
        <v>20</v>
      </c>
      <c r="I83" s="29" t="str">
        <f>HVW!K69</f>
        <v>:</v>
      </c>
      <c r="J83" s="29">
        <f>HVW!L69</f>
        <v>16</v>
      </c>
      <c r="L83" s="33">
        <f t="shared" si="27"/>
        <v>111.11111111111111</v>
      </c>
      <c r="M83" s="34">
        <f>RANK(L83,$L$82:$L$85,0)</f>
        <v>3</v>
      </c>
      <c r="O83" s="33">
        <f t="shared" si="28"/>
        <v>2827.7777777777778</v>
      </c>
      <c r="P83" s="34">
        <f t="shared" ref="P83:P85" si="31">RANK(O83,$O$82:$O$85,0)</f>
        <v>4</v>
      </c>
      <c r="R83" s="33">
        <f t="shared" si="29"/>
        <v>2733.333333333333</v>
      </c>
      <c r="S83" s="34">
        <f t="shared" ref="S83:S85" si="32">RANK(R83,$R$82:$R$85,1)</f>
        <v>1</v>
      </c>
      <c r="U83" s="35">
        <f t="shared" si="30"/>
        <v>30401</v>
      </c>
      <c r="V83" s="71">
        <f t="shared" ref="V83:V85" si="33">RANK(U83,$U$82:$U$85,1)</f>
        <v>4</v>
      </c>
    </row>
    <row r="84" spans="1:22" ht="15">
      <c r="A84" s="70" t="str">
        <f t="shared" si="26"/>
        <v>LL Platz 3 Rang 2</v>
      </c>
      <c r="B84" s="28">
        <f>HVW!A82</f>
        <v>3</v>
      </c>
      <c r="C84" s="28" t="str">
        <f>HVW!B82</f>
        <v>HSG Ebersbach/Bünzwangen</v>
      </c>
      <c r="D84" s="29">
        <f>HVW!C82</f>
        <v>18</v>
      </c>
      <c r="E84" s="29">
        <f>HVW!G82</f>
        <v>579</v>
      </c>
      <c r="F84" s="29" t="str">
        <f>HVW!H82</f>
        <v>:</v>
      </c>
      <c r="G84" s="29">
        <f>HVW!I82</f>
        <v>501</v>
      </c>
      <c r="H84" s="29">
        <f>HVW!J82</f>
        <v>24</v>
      </c>
      <c r="I84" s="29" t="str">
        <f>HVW!K82</f>
        <v>:</v>
      </c>
      <c r="J84" s="29">
        <f>HVW!L82</f>
        <v>12</v>
      </c>
      <c r="L84" s="33">
        <f t="shared" si="27"/>
        <v>133.33333333333331</v>
      </c>
      <c r="M84" s="34">
        <f t="shared" ref="M84:M85" si="34">RANK(L84,$L$82:$L$85,0)</f>
        <v>1</v>
      </c>
      <c r="O84" s="33">
        <f t="shared" si="28"/>
        <v>3216.6666666666665</v>
      </c>
      <c r="P84" s="34">
        <f t="shared" si="31"/>
        <v>2</v>
      </c>
      <c r="R84" s="33">
        <f t="shared" si="29"/>
        <v>2783.333333333333</v>
      </c>
      <c r="S84" s="34">
        <f t="shared" si="32"/>
        <v>2</v>
      </c>
      <c r="U84" s="35">
        <f t="shared" si="30"/>
        <v>10202</v>
      </c>
      <c r="V84" s="71">
        <f t="shared" si="33"/>
        <v>2</v>
      </c>
    </row>
    <row r="85" spans="1:22" ht="15.75" thickBot="1">
      <c r="A85" s="52" t="str">
        <f t="shared" si="26"/>
        <v>LL Platz 3 Rang 1</v>
      </c>
      <c r="B85" s="53">
        <f>HVW!A95</f>
        <v>3</v>
      </c>
      <c r="C85" s="53" t="str">
        <f>HVW!B95</f>
        <v>SG Herbrechtingen-Bolheim</v>
      </c>
      <c r="D85" s="54">
        <f>HVW!C95</f>
        <v>18</v>
      </c>
      <c r="E85" s="54">
        <f>HVW!G95</f>
        <v>595</v>
      </c>
      <c r="F85" s="54" t="str">
        <f>HVW!H95</f>
        <v>:</v>
      </c>
      <c r="G85" s="54">
        <f>HVW!I95</f>
        <v>543</v>
      </c>
      <c r="H85" s="54">
        <f>HVW!J95</f>
        <v>24</v>
      </c>
      <c r="I85" s="54" t="str">
        <f>HVW!K95</f>
        <v>:</v>
      </c>
      <c r="J85" s="54">
        <f>HVW!L95</f>
        <v>12</v>
      </c>
      <c r="K85" s="55"/>
      <c r="L85" s="56">
        <f t="shared" si="27"/>
        <v>133.33333333333331</v>
      </c>
      <c r="M85" s="57">
        <f t="shared" si="34"/>
        <v>1</v>
      </c>
      <c r="N85" s="55"/>
      <c r="O85" s="56">
        <f t="shared" si="28"/>
        <v>3305.5555555555557</v>
      </c>
      <c r="P85" s="57">
        <f t="shared" si="31"/>
        <v>1</v>
      </c>
      <c r="Q85" s="55"/>
      <c r="R85" s="56">
        <f t="shared" si="29"/>
        <v>3016.666666666667</v>
      </c>
      <c r="S85" s="57">
        <f t="shared" si="32"/>
        <v>4</v>
      </c>
      <c r="T85" s="55"/>
      <c r="U85" s="58">
        <f t="shared" si="30"/>
        <v>10104</v>
      </c>
      <c r="V85" s="59">
        <f t="shared" si="33"/>
        <v>1</v>
      </c>
    </row>
    <row r="86" spans="1:22" ht="15.75" thickTop="1">
      <c r="A86" s="44" t="str">
        <f t="shared" si="26"/>
        <v>LL Platz 4 Rang 4</v>
      </c>
      <c r="B86" s="45">
        <f>HVW!A57</f>
        <v>4</v>
      </c>
      <c r="C86" s="45" t="str">
        <f>HVW!B57</f>
        <v>TSV 1866 Weinsberg 2</v>
      </c>
      <c r="D86" s="46">
        <f>HVW!C57</f>
        <v>18</v>
      </c>
      <c r="E86" s="46">
        <f>HVW!G57</f>
        <v>495</v>
      </c>
      <c r="F86" s="46" t="str">
        <f>HVW!H57</f>
        <v>:</v>
      </c>
      <c r="G86" s="46">
        <f>HVW!I57</f>
        <v>515</v>
      </c>
      <c r="H86" s="46">
        <f>HVW!J57</f>
        <v>19</v>
      </c>
      <c r="I86" s="46" t="str">
        <f>HVW!K57</f>
        <v>:</v>
      </c>
      <c r="J86" s="46">
        <f>HVW!L57</f>
        <v>17</v>
      </c>
      <c r="K86" s="47"/>
      <c r="L86" s="48">
        <f t="shared" si="27"/>
        <v>105.55555555555556</v>
      </c>
      <c r="M86" s="49">
        <f>RANK(L86,$L$86:$L$89,0)</f>
        <v>3</v>
      </c>
      <c r="N86" s="47"/>
      <c r="O86" s="48">
        <f t="shared" si="28"/>
        <v>2750</v>
      </c>
      <c r="P86" s="49">
        <f>RANK(O86,$O$86:$O$89,0)</f>
        <v>4</v>
      </c>
      <c r="Q86" s="47"/>
      <c r="R86" s="48">
        <f t="shared" si="29"/>
        <v>2861.1111111111109</v>
      </c>
      <c r="S86" s="49">
        <f>RANK(R86,$R$86:$R$89,1)</f>
        <v>2</v>
      </c>
      <c r="T86" s="47"/>
      <c r="U86" s="50">
        <f t="shared" si="30"/>
        <v>30402</v>
      </c>
      <c r="V86" s="51">
        <f>RANK(U86,$U$86:$U$89,1)</f>
        <v>4</v>
      </c>
    </row>
    <row r="87" spans="1:22" ht="15">
      <c r="A87" s="70" t="str">
        <f t="shared" si="26"/>
        <v>LL Platz 4 Rang 3</v>
      </c>
      <c r="B87" s="28">
        <f>HVW!A70</f>
        <v>4</v>
      </c>
      <c r="C87" s="28" t="str">
        <f>HVW!B70</f>
        <v>HC Winnenden</v>
      </c>
      <c r="D87" s="29">
        <f>HVW!C70</f>
        <v>18</v>
      </c>
      <c r="E87" s="29">
        <f>HVW!G70</f>
        <v>515</v>
      </c>
      <c r="F87" s="29" t="str">
        <f>HVW!H70</f>
        <v>:</v>
      </c>
      <c r="G87" s="29">
        <f>HVW!I70</f>
        <v>518</v>
      </c>
      <c r="H87" s="29">
        <f>HVW!J70</f>
        <v>19</v>
      </c>
      <c r="I87" s="29" t="str">
        <f>HVW!K70</f>
        <v>:</v>
      </c>
      <c r="J87" s="29">
        <f>HVW!L70</f>
        <v>17</v>
      </c>
      <c r="L87" s="33">
        <f t="shared" si="27"/>
        <v>105.55555555555556</v>
      </c>
      <c r="M87" s="34">
        <f t="shared" ref="M87:M89" si="35">RANK(L87,$L$86:$L$89,0)</f>
        <v>3</v>
      </c>
      <c r="O87" s="33">
        <f t="shared" si="28"/>
        <v>2861.1111111111109</v>
      </c>
      <c r="P87" s="34">
        <f t="shared" ref="P87:P89" si="36">RANK(O87,$O$86:$O$89,0)</f>
        <v>3</v>
      </c>
      <c r="R87" s="33">
        <f t="shared" si="29"/>
        <v>2877.7777777777778</v>
      </c>
      <c r="S87" s="34">
        <f t="shared" ref="S87:S89" si="37">RANK(R87,$R$86:$R$89,1)</f>
        <v>3</v>
      </c>
      <c r="U87" s="35">
        <f t="shared" si="30"/>
        <v>30303</v>
      </c>
      <c r="V87" s="71">
        <f t="shared" ref="V87:V89" si="38">RANK(U87,$U$86:$U$89,1)</f>
        <v>3</v>
      </c>
    </row>
    <row r="88" spans="1:22" ht="15">
      <c r="A88" s="70" t="str">
        <f t="shared" si="26"/>
        <v>LL Platz 4 Rang 2</v>
      </c>
      <c r="B88" s="28">
        <f>HVW!A83</f>
        <v>4</v>
      </c>
      <c r="C88" s="28" t="str">
        <f>HVW!B83</f>
        <v>TSV Köngen</v>
      </c>
      <c r="D88" s="29">
        <f>HVW!C83</f>
        <v>18</v>
      </c>
      <c r="E88" s="29">
        <f>HVW!G83</f>
        <v>567</v>
      </c>
      <c r="F88" s="29" t="str">
        <f>HVW!H83</f>
        <v>:</v>
      </c>
      <c r="G88" s="29">
        <f>HVW!I83</f>
        <v>499</v>
      </c>
      <c r="H88" s="29">
        <f>HVW!J83</f>
        <v>23</v>
      </c>
      <c r="I88" s="29" t="str">
        <f>HVW!K83</f>
        <v>:</v>
      </c>
      <c r="J88" s="29">
        <f>HVW!L83</f>
        <v>13</v>
      </c>
      <c r="L88" s="33">
        <f t="shared" si="27"/>
        <v>127.77777777777777</v>
      </c>
      <c r="M88" s="34">
        <f t="shared" si="35"/>
        <v>1</v>
      </c>
      <c r="O88" s="33">
        <f t="shared" si="28"/>
        <v>3150</v>
      </c>
      <c r="P88" s="34">
        <f t="shared" si="36"/>
        <v>2</v>
      </c>
      <c r="R88" s="33">
        <f t="shared" si="29"/>
        <v>2772.2222222222222</v>
      </c>
      <c r="S88" s="34">
        <f t="shared" si="37"/>
        <v>1</v>
      </c>
      <c r="U88" s="35">
        <f t="shared" si="30"/>
        <v>10201</v>
      </c>
      <c r="V88" s="71">
        <f t="shared" si="38"/>
        <v>2</v>
      </c>
    </row>
    <row r="89" spans="1:22" ht="15.75" thickBot="1">
      <c r="A89" s="52" t="str">
        <f t="shared" si="26"/>
        <v>LL Platz 4 Rang 1</v>
      </c>
      <c r="B89" s="53">
        <f>HVW!A96</f>
        <v>4</v>
      </c>
      <c r="C89" s="53" t="str">
        <f>HVW!B96</f>
        <v>HSG Oberkochen/Königsbronn</v>
      </c>
      <c r="D89" s="54">
        <f>HVW!C96</f>
        <v>18</v>
      </c>
      <c r="E89" s="54">
        <f>HVW!G96</f>
        <v>606</v>
      </c>
      <c r="F89" s="54" t="str">
        <f>HVW!H96</f>
        <v>:</v>
      </c>
      <c r="G89" s="54">
        <f>HVW!I96</f>
        <v>558</v>
      </c>
      <c r="H89" s="54">
        <f>HVW!J96</f>
        <v>23</v>
      </c>
      <c r="I89" s="54" t="str">
        <f>HVW!K96</f>
        <v>:</v>
      </c>
      <c r="J89" s="54">
        <f>HVW!L96</f>
        <v>13</v>
      </c>
      <c r="K89" s="55"/>
      <c r="L89" s="56">
        <f t="shared" si="27"/>
        <v>127.77777777777777</v>
      </c>
      <c r="M89" s="57">
        <f t="shared" si="35"/>
        <v>1</v>
      </c>
      <c r="N89" s="55"/>
      <c r="O89" s="56">
        <f t="shared" si="28"/>
        <v>3366.6666666666665</v>
      </c>
      <c r="P89" s="57">
        <f t="shared" si="36"/>
        <v>1</v>
      </c>
      <c r="Q89" s="55"/>
      <c r="R89" s="56">
        <f t="shared" si="29"/>
        <v>3100</v>
      </c>
      <c r="S89" s="57">
        <f t="shared" si="37"/>
        <v>4</v>
      </c>
      <c r="T89" s="55"/>
      <c r="U89" s="58">
        <f t="shared" si="30"/>
        <v>10104</v>
      </c>
      <c r="V89" s="59">
        <f t="shared" si="38"/>
        <v>1</v>
      </c>
    </row>
    <row r="90" spans="1:22" ht="15.75" thickTop="1">
      <c r="A90" s="44" t="str">
        <f t="shared" si="26"/>
        <v>LL Platz 5 Rang 4</v>
      </c>
      <c r="B90" s="45">
        <f>HVW!A58</f>
        <v>5</v>
      </c>
      <c r="C90" s="45" t="str">
        <f>HVW!B58</f>
        <v>HC Oppenweiler/Backnang 2</v>
      </c>
      <c r="D90" s="46">
        <f>HVW!C58</f>
        <v>18</v>
      </c>
      <c r="E90" s="46">
        <f>HVW!G58</f>
        <v>485</v>
      </c>
      <c r="F90" s="46" t="str">
        <f>HVW!H58</f>
        <v>:</v>
      </c>
      <c r="G90" s="46">
        <f>HVW!I58</f>
        <v>485</v>
      </c>
      <c r="H90" s="46">
        <f>HVW!J58</f>
        <v>16</v>
      </c>
      <c r="I90" s="46" t="str">
        <f>HVW!K58</f>
        <v>:</v>
      </c>
      <c r="J90" s="46">
        <f>HVW!L58</f>
        <v>20</v>
      </c>
      <c r="K90" s="47"/>
      <c r="L90" s="48">
        <f t="shared" si="27"/>
        <v>88.888888888888886</v>
      </c>
      <c r="M90" s="49">
        <f>RANK(L90,$L$90:$L$93,0)</f>
        <v>4</v>
      </c>
      <c r="N90" s="47"/>
      <c r="O90" s="48">
        <f t="shared" si="28"/>
        <v>2694.4444444444443</v>
      </c>
      <c r="P90" s="49">
        <f>RANK(O90,$O$90:$O$93,0)</f>
        <v>4</v>
      </c>
      <c r="Q90" s="47"/>
      <c r="R90" s="48">
        <f t="shared" si="29"/>
        <v>2694.4444444444443</v>
      </c>
      <c r="S90" s="49">
        <f>RANK(R90,$R$90:$R$93,1)</f>
        <v>1</v>
      </c>
      <c r="T90" s="47"/>
      <c r="U90" s="50">
        <f t="shared" si="30"/>
        <v>40401</v>
      </c>
      <c r="V90" s="51">
        <f>RANK(U90,$U$90:$U$93,1)</f>
        <v>4</v>
      </c>
    </row>
    <row r="91" spans="1:22" ht="15">
      <c r="A91" s="70" t="str">
        <f t="shared" si="26"/>
        <v>LL Platz 5 Rang 2</v>
      </c>
      <c r="B91" s="28">
        <f>HVW!A71</f>
        <v>5</v>
      </c>
      <c r="C91" s="28" t="str">
        <f>HVW!B71</f>
        <v>TV Aixheim</v>
      </c>
      <c r="D91" s="29">
        <f>HVW!C71</f>
        <v>18</v>
      </c>
      <c r="E91" s="29">
        <f>HVW!G71</f>
        <v>505</v>
      </c>
      <c r="F91" s="29" t="str">
        <f>HVW!H71</f>
        <v>:</v>
      </c>
      <c r="G91" s="29">
        <f>HVW!I71</f>
        <v>505</v>
      </c>
      <c r="H91" s="29">
        <f>HVW!J71</f>
        <v>18</v>
      </c>
      <c r="I91" s="29" t="str">
        <f>HVW!K71</f>
        <v>:</v>
      </c>
      <c r="J91" s="29">
        <f>HVW!L71</f>
        <v>18</v>
      </c>
      <c r="L91" s="33">
        <f t="shared" si="27"/>
        <v>100</v>
      </c>
      <c r="M91" s="34">
        <f t="shared" ref="M91:M93" si="39">RANK(L91,$L$90:$L$93,0)</f>
        <v>2</v>
      </c>
      <c r="O91" s="33">
        <f t="shared" si="28"/>
        <v>2805.5555555555557</v>
      </c>
      <c r="P91" s="34">
        <f t="shared" ref="P91:P93" si="40">RANK(O91,$O$90:$O$93,0)</f>
        <v>3</v>
      </c>
      <c r="R91" s="33">
        <f t="shared" si="29"/>
        <v>2805.5555555555557</v>
      </c>
      <c r="S91" s="34">
        <f t="shared" ref="S91:S93" si="41">RANK(R91,$R$90:$R$93,1)</f>
        <v>2</v>
      </c>
      <c r="U91" s="35">
        <f t="shared" si="30"/>
        <v>20302</v>
      </c>
      <c r="V91" s="71">
        <f t="shared" ref="V91:V93" si="42">RANK(U91,$U$90:$U$93,1)</f>
        <v>2</v>
      </c>
    </row>
    <row r="92" spans="1:22" ht="15">
      <c r="A92" s="70" t="str">
        <f t="shared" si="26"/>
        <v>LL Platz 5 Rang 3</v>
      </c>
      <c r="B92" s="28">
        <f>HVW!A84</f>
        <v>5</v>
      </c>
      <c r="C92" s="28" t="str">
        <f>HVW!B84</f>
        <v>TSV Zizishausen</v>
      </c>
      <c r="D92" s="29">
        <f>HVW!C84</f>
        <v>18</v>
      </c>
      <c r="E92" s="29">
        <f>HVW!G84</f>
        <v>528</v>
      </c>
      <c r="F92" s="29" t="str">
        <f>HVW!H84</f>
        <v>:</v>
      </c>
      <c r="G92" s="29">
        <f>HVW!I84</f>
        <v>572</v>
      </c>
      <c r="H92" s="29">
        <f>HVW!J84</f>
        <v>17</v>
      </c>
      <c r="I92" s="29" t="str">
        <f>HVW!K84</f>
        <v>:</v>
      </c>
      <c r="J92" s="29">
        <f>HVW!L84</f>
        <v>19</v>
      </c>
      <c r="L92" s="33">
        <f t="shared" si="27"/>
        <v>94.444444444444443</v>
      </c>
      <c r="M92" s="34">
        <f t="shared" si="39"/>
        <v>3</v>
      </c>
      <c r="O92" s="33">
        <f t="shared" si="28"/>
        <v>2933.333333333333</v>
      </c>
      <c r="P92" s="34">
        <f t="shared" si="40"/>
        <v>2</v>
      </c>
      <c r="R92" s="33">
        <f t="shared" si="29"/>
        <v>3177.7777777777778</v>
      </c>
      <c r="S92" s="34">
        <f t="shared" si="41"/>
        <v>4</v>
      </c>
      <c r="U92" s="35">
        <f t="shared" si="30"/>
        <v>30204</v>
      </c>
      <c r="V92" s="71">
        <f t="shared" si="42"/>
        <v>3</v>
      </c>
    </row>
    <row r="93" spans="1:22" ht="15.75" thickBot="1">
      <c r="A93" s="52" t="str">
        <f t="shared" si="26"/>
        <v>LL Platz 5 Rang 1</v>
      </c>
      <c r="B93" s="53">
        <f>HVW!A97</f>
        <v>5</v>
      </c>
      <c r="C93" s="53" t="str">
        <f>HVW!B97</f>
        <v>TV Treffelhausen</v>
      </c>
      <c r="D93" s="54">
        <f>HVW!C97</f>
        <v>18</v>
      </c>
      <c r="E93" s="54">
        <f>HVW!G97</f>
        <v>530</v>
      </c>
      <c r="F93" s="54" t="str">
        <f>HVW!H97</f>
        <v>:</v>
      </c>
      <c r="G93" s="54">
        <f>HVW!I97</f>
        <v>509</v>
      </c>
      <c r="H93" s="54">
        <f>HVW!J97</f>
        <v>21</v>
      </c>
      <c r="I93" s="54" t="str">
        <f>HVW!K97</f>
        <v>:</v>
      </c>
      <c r="J93" s="54">
        <f>HVW!L97</f>
        <v>15</v>
      </c>
      <c r="K93" s="55"/>
      <c r="L93" s="56">
        <f t="shared" si="27"/>
        <v>116.66666666666667</v>
      </c>
      <c r="M93" s="57">
        <f t="shared" si="39"/>
        <v>1</v>
      </c>
      <c r="N93" s="55"/>
      <c r="O93" s="56">
        <f t="shared" si="28"/>
        <v>2944.4444444444443</v>
      </c>
      <c r="P93" s="57">
        <f t="shared" si="40"/>
        <v>1</v>
      </c>
      <c r="Q93" s="55"/>
      <c r="R93" s="56">
        <f t="shared" si="29"/>
        <v>2827.7777777777778</v>
      </c>
      <c r="S93" s="57">
        <f t="shared" si="41"/>
        <v>3</v>
      </c>
      <c r="T93" s="55"/>
      <c r="U93" s="58">
        <f t="shared" si="30"/>
        <v>10103</v>
      </c>
      <c r="V93" s="59">
        <f t="shared" si="42"/>
        <v>1</v>
      </c>
    </row>
    <row r="94" spans="1:22" ht="15.75" thickTop="1">
      <c r="A94" s="44" t="str">
        <f t="shared" si="26"/>
        <v>LL Platz 6 Rang 3</v>
      </c>
      <c r="B94" s="45">
        <f>HVW!A59</f>
        <v>6</v>
      </c>
      <c r="C94" s="45" t="str">
        <f>HVW!B59</f>
        <v>SV Salamander Kornwestheim 1894 2</v>
      </c>
      <c r="D94" s="46">
        <f>HVW!C59</f>
        <v>18</v>
      </c>
      <c r="E94" s="46">
        <f>HVW!G59</f>
        <v>485</v>
      </c>
      <c r="F94" s="46" t="str">
        <f>HVW!H59</f>
        <v>:</v>
      </c>
      <c r="G94" s="46">
        <f>HVW!I59</f>
        <v>478</v>
      </c>
      <c r="H94" s="46">
        <f>HVW!J59</f>
        <v>16</v>
      </c>
      <c r="I94" s="46" t="str">
        <f>HVW!K59</f>
        <v>:</v>
      </c>
      <c r="J94" s="46">
        <f>HVW!L59</f>
        <v>20</v>
      </c>
      <c r="K94" s="47"/>
      <c r="L94" s="48">
        <f t="shared" si="27"/>
        <v>88.888888888888886</v>
      </c>
      <c r="M94" s="49">
        <f>RANK(L94,$L$94:$L$97,0)</f>
        <v>3</v>
      </c>
      <c r="N94" s="47"/>
      <c r="O94" s="48">
        <f t="shared" si="28"/>
        <v>2694.4444444444443</v>
      </c>
      <c r="P94" s="49">
        <f>RANK(O94,$O$94:$O$97,0)</f>
        <v>3</v>
      </c>
      <c r="Q94" s="47"/>
      <c r="R94" s="48">
        <f t="shared" si="29"/>
        <v>2655.5555555555557</v>
      </c>
      <c r="S94" s="49">
        <f>RANK(R94,$R$94:$R$97,1)</f>
        <v>1</v>
      </c>
      <c r="T94" s="47"/>
      <c r="U94" s="50">
        <f t="shared" si="30"/>
        <v>30301</v>
      </c>
      <c r="V94" s="51">
        <f>RANK(U94,$U$94:$U$97,1)</f>
        <v>3</v>
      </c>
    </row>
    <row r="95" spans="1:22" ht="15">
      <c r="A95" s="70" t="str">
        <f t="shared" si="26"/>
        <v>LL Platz 6 Rang 2</v>
      </c>
      <c r="B95" s="28">
        <f>HVW!A72</f>
        <v>6</v>
      </c>
      <c r="C95" s="28" t="str">
        <f>HVW!B72</f>
        <v>TV Bittenfeld 1898 3</v>
      </c>
      <c r="D95" s="29">
        <f>HVW!C72</f>
        <v>18</v>
      </c>
      <c r="E95" s="29">
        <f>HVW!G72</f>
        <v>457</v>
      </c>
      <c r="F95" s="29" t="str">
        <f>HVW!H72</f>
        <v>:</v>
      </c>
      <c r="G95" s="29">
        <f>HVW!I72</f>
        <v>484</v>
      </c>
      <c r="H95" s="29">
        <f>HVW!J72</f>
        <v>17</v>
      </c>
      <c r="I95" s="29" t="str">
        <f>HVW!K72</f>
        <v>:</v>
      </c>
      <c r="J95" s="29">
        <f>HVW!L72</f>
        <v>19</v>
      </c>
      <c r="L95" s="33">
        <f t="shared" si="27"/>
        <v>94.444444444444443</v>
      </c>
      <c r="M95" s="34">
        <f t="shared" ref="M95:M97" si="43">RANK(L95,$L$94:$L$97,0)</f>
        <v>2</v>
      </c>
      <c r="O95" s="33">
        <f t="shared" si="28"/>
        <v>2538.8888888888891</v>
      </c>
      <c r="P95" s="34">
        <f t="shared" ref="P95:P97" si="44">RANK(O95,$O$94:$O$97,0)</f>
        <v>4</v>
      </c>
      <c r="R95" s="33">
        <f t="shared" si="29"/>
        <v>2688.8888888888891</v>
      </c>
      <c r="S95" s="34">
        <f t="shared" ref="S95:S97" si="45">RANK(R95,$R$94:$R$97,1)</f>
        <v>2</v>
      </c>
      <c r="U95" s="35">
        <f t="shared" si="30"/>
        <v>20402</v>
      </c>
      <c r="V95" s="71">
        <f t="shared" ref="V95:V97" si="46">RANK(U95,$U$94:$U$97,1)</f>
        <v>2</v>
      </c>
    </row>
    <row r="96" spans="1:22" ht="15">
      <c r="A96" s="70" t="str">
        <f t="shared" si="26"/>
        <v>LL Platz 6 Rang 4</v>
      </c>
      <c r="B96" s="28">
        <f>HVW!A85</f>
        <v>6</v>
      </c>
      <c r="C96" s="28" t="str">
        <f>HVW!B85</f>
        <v>HSG Ermstal</v>
      </c>
      <c r="D96" s="29">
        <f>HVW!C85</f>
        <v>18</v>
      </c>
      <c r="E96" s="29">
        <f>HVW!G85</f>
        <v>527</v>
      </c>
      <c r="F96" s="29" t="str">
        <f>HVW!H85</f>
        <v>:</v>
      </c>
      <c r="G96" s="29">
        <f>HVW!I85</f>
        <v>550</v>
      </c>
      <c r="H96" s="29">
        <f>HVW!J85</f>
        <v>15</v>
      </c>
      <c r="I96" s="29" t="str">
        <f>HVW!K85</f>
        <v>:</v>
      </c>
      <c r="J96" s="29">
        <f>HVW!L85</f>
        <v>21</v>
      </c>
      <c r="L96" s="33">
        <f t="shared" si="27"/>
        <v>83.333333333333343</v>
      </c>
      <c r="M96" s="34">
        <f t="shared" si="43"/>
        <v>4</v>
      </c>
      <c r="O96" s="33">
        <f t="shared" si="28"/>
        <v>2927.7777777777778</v>
      </c>
      <c r="P96" s="34">
        <f t="shared" si="44"/>
        <v>2</v>
      </c>
      <c r="R96" s="33">
        <f t="shared" si="29"/>
        <v>3055.5555555555557</v>
      </c>
      <c r="S96" s="34">
        <f t="shared" si="45"/>
        <v>4</v>
      </c>
      <c r="U96" s="35">
        <f t="shared" si="30"/>
        <v>40204</v>
      </c>
      <c r="V96" s="71">
        <f t="shared" si="46"/>
        <v>4</v>
      </c>
    </row>
    <row r="97" spans="1:22" ht="15.75" thickBot="1">
      <c r="A97" s="52" t="str">
        <f t="shared" si="26"/>
        <v>LL Platz 6 Rang 1</v>
      </c>
      <c r="B97" s="53">
        <f>HVW!A98</f>
        <v>6</v>
      </c>
      <c r="C97" s="53" t="str">
        <f>HVW!B98</f>
        <v>SG Lauterstein 2</v>
      </c>
      <c r="D97" s="54">
        <f>HVW!C98</f>
        <v>18</v>
      </c>
      <c r="E97" s="54">
        <f>HVW!G98</f>
        <v>536</v>
      </c>
      <c r="F97" s="54" t="str">
        <f>HVW!H98</f>
        <v>:</v>
      </c>
      <c r="G97" s="54">
        <f>HVW!I98</f>
        <v>528</v>
      </c>
      <c r="H97" s="54">
        <f>HVW!J98</f>
        <v>18</v>
      </c>
      <c r="I97" s="54" t="str">
        <f>HVW!K98</f>
        <v>:</v>
      </c>
      <c r="J97" s="54">
        <f>HVW!L98</f>
        <v>18</v>
      </c>
      <c r="K97" s="55"/>
      <c r="L97" s="56">
        <f t="shared" si="27"/>
        <v>100</v>
      </c>
      <c r="M97" s="57">
        <f t="shared" si="43"/>
        <v>1</v>
      </c>
      <c r="N97" s="55"/>
      <c r="O97" s="56">
        <f t="shared" si="28"/>
        <v>2977.7777777777778</v>
      </c>
      <c r="P97" s="57">
        <f t="shared" si="44"/>
        <v>1</v>
      </c>
      <c r="Q97" s="55"/>
      <c r="R97" s="56">
        <f t="shared" si="29"/>
        <v>2933.333333333333</v>
      </c>
      <c r="S97" s="57">
        <f t="shared" si="45"/>
        <v>3</v>
      </c>
      <c r="T97" s="55"/>
      <c r="U97" s="58">
        <f t="shared" si="30"/>
        <v>10103</v>
      </c>
      <c r="V97" s="59">
        <f t="shared" si="46"/>
        <v>1</v>
      </c>
    </row>
    <row r="98" spans="1:22" ht="15.75" thickTop="1">
      <c r="A98" s="44" t="str">
        <f t="shared" si="26"/>
        <v>LL Platz 7 Rang 2</v>
      </c>
      <c r="B98" s="45">
        <f>HVW!A60</f>
        <v>7</v>
      </c>
      <c r="C98" s="45" t="str">
        <f>HVW!B60</f>
        <v>SG BBM Bietigheim 3</v>
      </c>
      <c r="D98" s="46">
        <f>HVW!C60</f>
        <v>18</v>
      </c>
      <c r="E98" s="46">
        <f>HVW!G60</f>
        <v>492</v>
      </c>
      <c r="F98" s="46" t="str">
        <f>HVW!H60</f>
        <v>:</v>
      </c>
      <c r="G98" s="46">
        <f>HVW!I60</f>
        <v>491</v>
      </c>
      <c r="H98" s="46">
        <f>HVW!J60</f>
        <v>16</v>
      </c>
      <c r="I98" s="46" t="str">
        <f>HVW!K60</f>
        <v>:</v>
      </c>
      <c r="J98" s="46">
        <f>HVW!L60</f>
        <v>20</v>
      </c>
      <c r="K98" s="47"/>
      <c r="L98" s="48">
        <f t="shared" si="27"/>
        <v>88.888888888888886</v>
      </c>
      <c r="M98" s="49">
        <f>RANK(L98,$L$98:$L$101,0)</f>
        <v>2</v>
      </c>
      <c r="N98" s="47"/>
      <c r="O98" s="48">
        <f t="shared" si="28"/>
        <v>2733.333333333333</v>
      </c>
      <c r="P98" s="49">
        <f>RANK(O98,$O$98:$O$101,0)</f>
        <v>3</v>
      </c>
      <c r="Q98" s="47"/>
      <c r="R98" s="48">
        <f t="shared" si="29"/>
        <v>2727.7777777777778</v>
      </c>
      <c r="S98" s="49">
        <f>RANK(R98,$R$98:$R$101,1)</f>
        <v>2</v>
      </c>
      <c r="T98" s="47"/>
      <c r="U98" s="50">
        <f t="shared" si="30"/>
        <v>20302</v>
      </c>
      <c r="V98" s="51">
        <f>RANK(U98,$U$98:$U$101,1)</f>
        <v>2</v>
      </c>
    </row>
    <row r="99" spans="1:22" ht="15">
      <c r="A99" s="70" t="str">
        <f t="shared" si="26"/>
        <v>LL Platz 7 Rang 1</v>
      </c>
      <c r="B99" s="28">
        <f>HVW!A73</f>
        <v>7</v>
      </c>
      <c r="C99" s="28" t="str">
        <f>HVW!B73</f>
        <v>HSG Fridingen/Mühlheim</v>
      </c>
      <c r="D99" s="29">
        <f>HVW!C73</f>
        <v>18</v>
      </c>
      <c r="E99" s="29">
        <f>HVW!G73</f>
        <v>489</v>
      </c>
      <c r="F99" s="29" t="str">
        <f>HVW!H73</f>
        <v>:</v>
      </c>
      <c r="G99" s="29">
        <f>HVW!I73</f>
        <v>469</v>
      </c>
      <c r="H99" s="29">
        <f>HVW!J73</f>
        <v>17</v>
      </c>
      <c r="I99" s="29" t="str">
        <f>HVW!K73</f>
        <v>:</v>
      </c>
      <c r="J99" s="29">
        <f>HVW!L73</f>
        <v>19</v>
      </c>
      <c r="L99" s="33">
        <f t="shared" si="27"/>
        <v>94.444444444444443</v>
      </c>
      <c r="M99" s="34">
        <f t="shared" ref="M99:M101" si="47">RANK(L99,$L$98:$L$101,0)</f>
        <v>1</v>
      </c>
      <c r="O99" s="33">
        <f t="shared" si="28"/>
        <v>2716.666666666667</v>
      </c>
      <c r="P99" s="34">
        <f t="shared" ref="P99:P101" si="48">RANK(O99,$O$98:$O$101,0)</f>
        <v>4</v>
      </c>
      <c r="R99" s="33">
        <f t="shared" si="29"/>
        <v>2605.5555555555557</v>
      </c>
      <c r="S99" s="34">
        <f t="shared" ref="S99:S101" si="49">RANK(R99,$R$98:$R$101,1)</f>
        <v>1</v>
      </c>
      <c r="U99" s="35">
        <f t="shared" si="30"/>
        <v>10401</v>
      </c>
      <c r="V99" s="71">
        <f t="shared" ref="V99:V101" si="50">RANK(U99,$U$98:$U$101,1)</f>
        <v>1</v>
      </c>
    </row>
    <row r="100" spans="1:22" ht="15">
      <c r="A100" s="70" t="str">
        <f t="shared" si="26"/>
        <v>LL Platz 7 Rang 4</v>
      </c>
      <c r="B100" s="28">
        <f>HVW!A86</f>
        <v>7</v>
      </c>
      <c r="C100" s="28" t="str">
        <f>HVW!B86</f>
        <v>TSV Heiningen 1892 2</v>
      </c>
      <c r="D100" s="29">
        <f>HVW!C86</f>
        <v>18</v>
      </c>
      <c r="E100" s="29">
        <f>HVW!G86</f>
        <v>568</v>
      </c>
      <c r="F100" s="29" t="str">
        <f>HVW!H86</f>
        <v>:</v>
      </c>
      <c r="G100" s="29">
        <f>HVW!I86</f>
        <v>617</v>
      </c>
      <c r="H100" s="29">
        <f>HVW!J86</f>
        <v>14</v>
      </c>
      <c r="I100" s="29" t="str">
        <f>HVW!K86</f>
        <v>:</v>
      </c>
      <c r="J100" s="29">
        <f>HVW!L86</f>
        <v>22</v>
      </c>
      <c r="L100" s="33">
        <f t="shared" si="27"/>
        <v>77.777777777777786</v>
      </c>
      <c r="M100" s="34">
        <f t="shared" si="47"/>
        <v>4</v>
      </c>
      <c r="O100" s="33">
        <f t="shared" si="28"/>
        <v>3155.5555555555557</v>
      </c>
      <c r="P100" s="34">
        <f t="shared" si="48"/>
        <v>1</v>
      </c>
      <c r="R100" s="33">
        <f t="shared" si="29"/>
        <v>3427.7777777777778</v>
      </c>
      <c r="S100" s="34">
        <f t="shared" si="49"/>
        <v>4</v>
      </c>
      <c r="U100" s="35">
        <f t="shared" si="30"/>
        <v>40104</v>
      </c>
      <c r="V100" s="71">
        <f t="shared" si="50"/>
        <v>4</v>
      </c>
    </row>
    <row r="101" spans="1:22" ht="15.75" thickBot="1">
      <c r="A101" s="52" t="str">
        <f t="shared" si="26"/>
        <v>LL Platz 7 Rang 3</v>
      </c>
      <c r="B101" s="53">
        <f>HVW!A99</f>
        <v>7</v>
      </c>
      <c r="C101" s="53" t="str">
        <f>HVW!B99</f>
        <v>TG Biberach</v>
      </c>
      <c r="D101" s="54">
        <f>HVW!C99</f>
        <v>18</v>
      </c>
      <c r="E101" s="54">
        <f>HVW!G99</f>
        <v>520</v>
      </c>
      <c r="F101" s="54" t="str">
        <f>HVW!H99</f>
        <v>:</v>
      </c>
      <c r="G101" s="54">
        <f>HVW!I99</f>
        <v>553</v>
      </c>
      <c r="H101" s="54">
        <f>HVW!J99</f>
        <v>15</v>
      </c>
      <c r="I101" s="54" t="str">
        <f>HVW!K99</f>
        <v>:</v>
      </c>
      <c r="J101" s="54">
        <f>HVW!L99</f>
        <v>21</v>
      </c>
      <c r="K101" s="55"/>
      <c r="L101" s="56">
        <f t="shared" si="27"/>
        <v>83.333333333333343</v>
      </c>
      <c r="M101" s="57">
        <f t="shared" si="47"/>
        <v>3</v>
      </c>
      <c r="N101" s="55"/>
      <c r="O101" s="56">
        <f t="shared" si="28"/>
        <v>2888.8888888888891</v>
      </c>
      <c r="P101" s="57">
        <f t="shared" si="48"/>
        <v>2</v>
      </c>
      <c r="Q101" s="55"/>
      <c r="R101" s="56">
        <f t="shared" si="29"/>
        <v>3072.2222222222222</v>
      </c>
      <c r="S101" s="57">
        <f t="shared" si="49"/>
        <v>3</v>
      </c>
      <c r="T101" s="55"/>
      <c r="U101" s="58">
        <f t="shared" si="30"/>
        <v>30203</v>
      </c>
      <c r="V101" s="59">
        <f t="shared" si="50"/>
        <v>3</v>
      </c>
    </row>
    <row r="102" spans="1:22" ht="15.75" thickTop="1">
      <c r="A102" s="44" t="str">
        <f t="shared" si="26"/>
        <v>LL Platz 8 Rang 1</v>
      </c>
      <c r="B102" s="45">
        <f>HVW!A61</f>
        <v>8</v>
      </c>
      <c r="C102" s="45" t="str">
        <f>HVW!B61</f>
        <v>SG Degmarn-Oedheim</v>
      </c>
      <c r="D102" s="46">
        <f>HVW!C61</f>
        <v>18</v>
      </c>
      <c r="E102" s="46">
        <f>HVW!G61</f>
        <v>477</v>
      </c>
      <c r="F102" s="46" t="str">
        <f>HVW!H61</f>
        <v>:</v>
      </c>
      <c r="G102" s="46">
        <f>HVW!I61</f>
        <v>482</v>
      </c>
      <c r="H102" s="46">
        <f>HVW!J61</f>
        <v>16</v>
      </c>
      <c r="I102" s="46" t="str">
        <f>HVW!K61</f>
        <v>:</v>
      </c>
      <c r="J102" s="46">
        <f>HVW!L61</f>
        <v>20</v>
      </c>
      <c r="K102" s="47"/>
      <c r="L102" s="48">
        <f t="shared" si="27"/>
        <v>88.888888888888886</v>
      </c>
      <c r="M102" s="49">
        <f>RANK(L102,$L$102:$L$105,0)</f>
        <v>1</v>
      </c>
      <c r="N102" s="47"/>
      <c r="O102" s="48">
        <f t="shared" si="28"/>
        <v>2650</v>
      </c>
      <c r="P102" s="49">
        <f>RANK(O102,$O$102:$O$105,0)</f>
        <v>3</v>
      </c>
      <c r="Q102" s="47"/>
      <c r="R102" s="48">
        <f t="shared" si="29"/>
        <v>2677.7777777777778</v>
      </c>
      <c r="S102" s="49">
        <f>RANK(R102,$R$102:$R$105,1)</f>
        <v>1</v>
      </c>
      <c r="T102" s="47"/>
      <c r="U102" s="50">
        <f t="shared" si="30"/>
        <v>10301</v>
      </c>
      <c r="V102" s="51">
        <f>RANK(U102,$U$102:$U$105,1)</f>
        <v>1</v>
      </c>
    </row>
    <row r="103" spans="1:22" ht="15">
      <c r="A103" s="70" t="str">
        <f t="shared" si="26"/>
        <v>LL Platz 8 Rang 2</v>
      </c>
      <c r="B103" s="28">
        <f>HVW!A74</f>
        <v>8</v>
      </c>
      <c r="C103" s="28" t="str">
        <f>HVW!B74</f>
        <v>SG Weinstadt 2</v>
      </c>
      <c r="D103" s="29">
        <f>HVW!C74</f>
        <v>18</v>
      </c>
      <c r="E103" s="29">
        <f>HVW!G74</f>
        <v>473</v>
      </c>
      <c r="F103" s="29" t="str">
        <f>HVW!H74</f>
        <v>:</v>
      </c>
      <c r="G103" s="29">
        <f>HVW!I74</f>
        <v>486</v>
      </c>
      <c r="H103" s="29">
        <f>HVW!J74</f>
        <v>16</v>
      </c>
      <c r="I103" s="29" t="str">
        <f>HVW!K74</f>
        <v>:</v>
      </c>
      <c r="J103" s="29">
        <f>HVW!L74</f>
        <v>20</v>
      </c>
      <c r="L103" s="33">
        <f t="shared" si="27"/>
        <v>88.888888888888886</v>
      </c>
      <c r="M103" s="34">
        <f t="shared" ref="M103:M105" si="51">RANK(L103,$L$102:$L$105,0)</f>
        <v>1</v>
      </c>
      <c r="O103" s="33">
        <f t="shared" si="28"/>
        <v>2627.7777777777778</v>
      </c>
      <c r="P103" s="34">
        <f t="shared" ref="P103:P105" si="52">RANK(O103,$O$102:$O$105,0)</f>
        <v>4</v>
      </c>
      <c r="R103" s="33">
        <f t="shared" si="29"/>
        <v>2700</v>
      </c>
      <c r="S103" s="34">
        <f t="shared" ref="S103:S105" si="53">RANK(R103,$R$102:$R$105,1)</f>
        <v>2</v>
      </c>
      <c r="U103" s="35">
        <f t="shared" si="30"/>
        <v>10402</v>
      </c>
      <c r="V103" s="71">
        <f t="shared" ref="V103:V105" si="54">RANK(U103,$U$102:$U$105,1)</f>
        <v>2</v>
      </c>
    </row>
    <row r="104" spans="1:22" ht="15">
      <c r="A104" s="70" t="str">
        <f t="shared" si="26"/>
        <v>LL Platz 8 Rang 4</v>
      </c>
      <c r="B104" s="28">
        <f>HVW!A87</f>
        <v>8</v>
      </c>
      <c r="C104" s="28" t="str">
        <f>HVW!B87</f>
        <v>EK Bernhausen</v>
      </c>
      <c r="D104" s="29">
        <f>HVW!C87</f>
        <v>18</v>
      </c>
      <c r="E104" s="29">
        <f>HVW!G87</f>
        <v>509</v>
      </c>
      <c r="F104" s="29" t="str">
        <f>HVW!H87</f>
        <v>:</v>
      </c>
      <c r="G104" s="29">
        <f>HVW!I87</f>
        <v>579</v>
      </c>
      <c r="H104" s="29">
        <f>HVW!J87</f>
        <v>13</v>
      </c>
      <c r="I104" s="29" t="str">
        <f>HVW!K87</f>
        <v>:</v>
      </c>
      <c r="J104" s="29">
        <f>HVW!L87</f>
        <v>23</v>
      </c>
      <c r="L104" s="33">
        <f t="shared" si="27"/>
        <v>72.222222222222214</v>
      </c>
      <c r="M104" s="34">
        <f t="shared" si="51"/>
        <v>3</v>
      </c>
      <c r="O104" s="33">
        <f t="shared" si="28"/>
        <v>2827.7777777777778</v>
      </c>
      <c r="P104" s="34">
        <f t="shared" si="52"/>
        <v>2</v>
      </c>
      <c r="R104" s="33">
        <f t="shared" si="29"/>
        <v>3216.6666666666665</v>
      </c>
      <c r="S104" s="34">
        <f t="shared" si="53"/>
        <v>4</v>
      </c>
      <c r="U104" s="35">
        <f t="shared" si="30"/>
        <v>30204</v>
      </c>
      <c r="V104" s="71">
        <f t="shared" si="54"/>
        <v>4</v>
      </c>
    </row>
    <row r="105" spans="1:22" ht="15.75" thickBot="1">
      <c r="A105" s="52" t="str">
        <f t="shared" si="26"/>
        <v>LL Platz 8 Rang 3</v>
      </c>
      <c r="B105" s="53">
        <f>HVW!A100</f>
        <v>8</v>
      </c>
      <c r="C105" s="53" t="str">
        <f>HVW!B100</f>
        <v>SC Vöhringen</v>
      </c>
      <c r="D105" s="54">
        <f>HVW!C100</f>
        <v>18</v>
      </c>
      <c r="E105" s="54">
        <f>HVW!G100</f>
        <v>520</v>
      </c>
      <c r="F105" s="54" t="str">
        <f>HVW!H100</f>
        <v>:</v>
      </c>
      <c r="G105" s="54">
        <f>HVW!I100</f>
        <v>548</v>
      </c>
      <c r="H105" s="54">
        <f>HVW!J100</f>
        <v>13</v>
      </c>
      <c r="I105" s="54" t="str">
        <f>HVW!K100</f>
        <v>:</v>
      </c>
      <c r="J105" s="54">
        <f>HVW!L100</f>
        <v>23</v>
      </c>
      <c r="K105" s="55"/>
      <c r="L105" s="56">
        <f t="shared" si="27"/>
        <v>72.222222222222214</v>
      </c>
      <c r="M105" s="57">
        <f t="shared" si="51"/>
        <v>3</v>
      </c>
      <c r="N105" s="55"/>
      <c r="O105" s="56">
        <f t="shared" si="28"/>
        <v>2888.8888888888891</v>
      </c>
      <c r="P105" s="57">
        <f t="shared" si="52"/>
        <v>1</v>
      </c>
      <c r="Q105" s="55"/>
      <c r="R105" s="56">
        <f t="shared" si="29"/>
        <v>3044.4444444444443</v>
      </c>
      <c r="S105" s="57">
        <f t="shared" si="53"/>
        <v>3</v>
      </c>
      <c r="T105" s="55"/>
      <c r="U105" s="58">
        <f t="shared" si="30"/>
        <v>30103</v>
      </c>
      <c r="V105" s="59">
        <f t="shared" si="54"/>
        <v>3</v>
      </c>
    </row>
    <row r="106" spans="1:22" ht="15.75" thickTop="1">
      <c r="A106" s="37" t="s">
        <v>1337</v>
      </c>
      <c r="B106" s="45">
        <f>HVW!A62</f>
        <v>9</v>
      </c>
      <c r="C106" s="45" t="str">
        <f>HVW!B62</f>
        <v>TSV Willsbach</v>
      </c>
      <c r="D106" s="46">
        <f>HVW!C62</f>
        <v>18</v>
      </c>
      <c r="E106" s="45">
        <f>HVW!G62</f>
        <v>501</v>
      </c>
      <c r="F106" s="46" t="str">
        <f>HVW!H62</f>
        <v>:</v>
      </c>
      <c r="G106" s="46">
        <f>HVW!I62</f>
        <v>528</v>
      </c>
      <c r="H106" s="46">
        <f>HVW!J62</f>
        <v>16</v>
      </c>
      <c r="I106" s="46" t="str">
        <f>HVW!K62</f>
        <v>:</v>
      </c>
      <c r="J106" s="46">
        <f>HVW!L62</f>
        <v>20</v>
      </c>
      <c r="K106" s="47"/>
      <c r="L106" s="95"/>
      <c r="M106" s="96"/>
      <c r="N106" s="47"/>
      <c r="O106" s="95"/>
      <c r="P106" s="96"/>
      <c r="Q106" s="47"/>
      <c r="R106" s="95"/>
      <c r="S106" s="96"/>
      <c r="T106" s="47"/>
      <c r="U106" s="97"/>
      <c r="V106" s="98"/>
    </row>
    <row r="107" spans="1:22" ht="15">
      <c r="A107" s="37" t="s">
        <v>1338</v>
      </c>
      <c r="B107" s="28">
        <f>HVW!A63</f>
        <v>10</v>
      </c>
      <c r="C107" s="28" t="str">
        <f>HVW!B63</f>
        <v>Handballregion Bottwar SG 2</v>
      </c>
      <c r="D107" s="29">
        <f>HVW!C63</f>
        <v>18</v>
      </c>
      <c r="E107" s="28">
        <f>HVW!G63</f>
        <v>471</v>
      </c>
      <c r="F107" s="29" t="str">
        <f>HVW!H63</f>
        <v>:</v>
      </c>
      <c r="G107" s="29">
        <f>HVW!I63</f>
        <v>535</v>
      </c>
      <c r="H107" s="29">
        <f>HVW!J63</f>
        <v>8</v>
      </c>
      <c r="I107" s="29" t="str">
        <f>HVW!K63</f>
        <v>:</v>
      </c>
      <c r="J107" s="29">
        <f>HVW!L63</f>
        <v>28</v>
      </c>
      <c r="L107" s="38"/>
      <c r="M107" s="39"/>
      <c r="O107" s="38"/>
      <c r="P107" s="39"/>
      <c r="R107" s="38"/>
      <c r="S107" s="39"/>
      <c r="U107" s="40"/>
      <c r="V107" s="99"/>
    </row>
    <row r="108" spans="1:22" ht="15">
      <c r="A108" s="37" t="s">
        <v>1339</v>
      </c>
      <c r="B108" s="28">
        <f>HVW!A75</f>
        <v>9</v>
      </c>
      <c r="C108" s="28" t="str">
        <f>HVW!B75</f>
        <v>VfL Waiblingen Handball 2</v>
      </c>
      <c r="D108" s="29">
        <f>HVW!C75</f>
        <v>18</v>
      </c>
      <c r="E108" s="28">
        <f>HVW!G75</f>
        <v>473</v>
      </c>
      <c r="F108" s="29" t="str">
        <f>HVW!H75</f>
        <v>:</v>
      </c>
      <c r="G108" s="29">
        <f>HVW!I75</f>
        <v>510</v>
      </c>
      <c r="H108" s="29">
        <f>HVW!J75</f>
        <v>15</v>
      </c>
      <c r="I108" s="29" t="str">
        <f>HVW!K75</f>
        <v>:</v>
      </c>
      <c r="J108" s="29">
        <f>HVW!L75</f>
        <v>21</v>
      </c>
      <c r="L108" s="38"/>
      <c r="M108" s="39"/>
      <c r="O108" s="38"/>
      <c r="P108" s="39"/>
      <c r="R108" s="38"/>
      <c r="S108" s="39"/>
      <c r="U108" s="40"/>
      <c r="V108" s="99"/>
    </row>
    <row r="109" spans="1:22" ht="15">
      <c r="A109" s="37" t="s">
        <v>1340</v>
      </c>
      <c r="B109" s="28">
        <f>HVW!A76</f>
        <v>10</v>
      </c>
      <c r="C109" s="28" t="str">
        <f>HVW!B76</f>
        <v>SG Schorndorf 1846</v>
      </c>
      <c r="D109" s="29">
        <f>HVW!C76</f>
        <v>18</v>
      </c>
      <c r="E109" s="28">
        <f>HVW!G76</f>
        <v>489</v>
      </c>
      <c r="F109" s="29" t="str">
        <f>HVW!H76</f>
        <v>:</v>
      </c>
      <c r="G109" s="29">
        <f>HVW!I76</f>
        <v>567</v>
      </c>
      <c r="H109" s="29">
        <f>HVW!J76</f>
        <v>4</v>
      </c>
      <c r="I109" s="29" t="str">
        <f>HVW!K76</f>
        <v>:</v>
      </c>
      <c r="J109" s="29">
        <f>HVW!L76</f>
        <v>32</v>
      </c>
      <c r="L109" s="38"/>
      <c r="M109" s="39"/>
      <c r="O109" s="38"/>
      <c r="P109" s="39"/>
      <c r="R109" s="38"/>
      <c r="S109" s="39"/>
      <c r="U109" s="40"/>
      <c r="V109" s="99"/>
    </row>
    <row r="110" spans="1:22" ht="15">
      <c r="A110" s="37" t="s">
        <v>1341</v>
      </c>
      <c r="B110" s="28">
        <f>HVW!A88</f>
        <v>9</v>
      </c>
      <c r="C110" s="28" t="str">
        <f>HVW!B88</f>
        <v>SG Hirsau/Calw/Bad Liebenzell</v>
      </c>
      <c r="D110" s="29">
        <f>HVW!C88</f>
        <v>18</v>
      </c>
      <c r="E110" s="28">
        <f>HVW!G88</f>
        <v>533</v>
      </c>
      <c r="F110" s="29" t="str">
        <f>HVW!H88</f>
        <v>:</v>
      </c>
      <c r="G110" s="29">
        <f>HVW!I88</f>
        <v>563</v>
      </c>
      <c r="H110" s="29">
        <f>HVW!J88</f>
        <v>12</v>
      </c>
      <c r="I110" s="29" t="str">
        <f>HVW!K88</f>
        <v>:</v>
      </c>
      <c r="J110" s="29">
        <f>HVW!L88</f>
        <v>24</v>
      </c>
      <c r="L110" s="38"/>
      <c r="M110" s="39"/>
      <c r="O110" s="38"/>
      <c r="P110" s="39"/>
      <c r="R110" s="38"/>
      <c r="S110" s="39"/>
      <c r="U110" s="40"/>
      <c r="V110" s="99"/>
    </row>
    <row r="111" spans="1:22" ht="15">
      <c r="A111" s="37" t="s">
        <v>1342</v>
      </c>
      <c r="B111" s="28">
        <f>HVW!A89</f>
        <v>10</v>
      </c>
      <c r="C111" s="28" t="str">
        <f>HVW!B89</f>
        <v>TSB Schwäbisch Gmünd 2</v>
      </c>
      <c r="D111" s="29">
        <f>HVW!C89</f>
        <v>18</v>
      </c>
      <c r="E111" s="28">
        <f>HVW!G89</f>
        <v>552</v>
      </c>
      <c r="F111" s="29" t="str">
        <f>HVW!H89</f>
        <v>:</v>
      </c>
      <c r="G111" s="29">
        <f>HVW!I89</f>
        <v>644</v>
      </c>
      <c r="H111" s="29">
        <f>HVW!J89</f>
        <v>8</v>
      </c>
      <c r="I111" s="29" t="str">
        <f>HVW!K89</f>
        <v>:</v>
      </c>
      <c r="J111" s="29">
        <f>HVW!L89</f>
        <v>28</v>
      </c>
      <c r="L111" s="38"/>
      <c r="M111" s="39"/>
      <c r="O111" s="38"/>
      <c r="P111" s="39"/>
      <c r="R111" s="38"/>
      <c r="S111" s="39"/>
      <c r="U111" s="40"/>
      <c r="V111" s="99"/>
    </row>
    <row r="112" spans="1:22" ht="15">
      <c r="A112" s="37" t="s">
        <v>1343</v>
      </c>
      <c r="B112" s="28">
        <f>HVW!A101</f>
        <v>9</v>
      </c>
      <c r="C112" s="28" t="str">
        <f>HVW!B101</f>
        <v>HC Hohenems</v>
      </c>
      <c r="D112" s="29">
        <f>HVW!C101</f>
        <v>18</v>
      </c>
      <c r="E112" s="28">
        <f>HVW!G101</f>
        <v>472</v>
      </c>
      <c r="F112" s="29" t="str">
        <f>HVW!H101</f>
        <v>:</v>
      </c>
      <c r="G112" s="29">
        <f>HVW!I101</f>
        <v>581</v>
      </c>
      <c r="H112" s="29">
        <f>HVW!J101</f>
        <v>7</v>
      </c>
      <c r="I112" s="29" t="str">
        <f>HVW!K101</f>
        <v>:</v>
      </c>
      <c r="J112" s="29">
        <f>HVW!L101</f>
        <v>29</v>
      </c>
      <c r="L112" s="38"/>
      <c r="M112" s="39"/>
      <c r="O112" s="38"/>
      <c r="P112" s="39"/>
      <c r="R112" s="38"/>
      <c r="S112" s="39"/>
      <c r="U112" s="40"/>
      <c r="V112" s="99"/>
    </row>
    <row r="113" spans="1:22" ht="15.75" thickBot="1">
      <c r="A113" s="118" t="s">
        <v>1344</v>
      </c>
      <c r="B113" s="53">
        <f>HVW!A102</f>
        <v>10</v>
      </c>
      <c r="C113" s="53" t="str">
        <f>HVW!B102</f>
        <v>TSG Söflingen 2</v>
      </c>
      <c r="D113" s="54">
        <f>HVW!C102</f>
        <v>18</v>
      </c>
      <c r="E113" s="53">
        <f>HVW!G102</f>
        <v>483</v>
      </c>
      <c r="F113" s="54" t="str">
        <f>HVW!H102</f>
        <v>:</v>
      </c>
      <c r="G113" s="54">
        <f>HVW!I102</f>
        <v>563</v>
      </c>
      <c r="H113" s="54">
        <f>HVW!J102</f>
        <v>6</v>
      </c>
      <c r="I113" s="54" t="str">
        <f>HVW!K102</f>
        <v>:</v>
      </c>
      <c r="J113" s="54">
        <f>HVW!L102</f>
        <v>30</v>
      </c>
      <c r="K113" s="55"/>
      <c r="L113" s="100"/>
      <c r="M113" s="101"/>
      <c r="N113" s="55"/>
      <c r="O113" s="100"/>
      <c r="P113" s="101"/>
      <c r="Q113" s="55"/>
      <c r="R113" s="100"/>
      <c r="S113" s="101"/>
      <c r="T113" s="55"/>
      <c r="U113" s="102"/>
      <c r="V113" s="103"/>
    </row>
    <row r="114" spans="1:22" ht="15" thickTop="1"/>
    <row r="116" spans="1:22" ht="15">
      <c r="A116" s="42" t="s">
        <v>658</v>
      </c>
      <c r="B116" s="90" t="s">
        <v>660</v>
      </c>
      <c r="C116" s="91" t="str">
        <f>'01_HF'!A2</f>
        <v>28.04.2025 - 04.05.2025</v>
      </c>
      <c r="D116" s="92" t="s">
        <v>662</v>
      </c>
      <c r="E116" s="228" t="str">
        <f>'03_RS'!A2</f>
        <v>28.04.2025 - 04.05.2025</v>
      </c>
      <c r="F116" s="229"/>
      <c r="G116" s="229"/>
      <c r="H116" s="229"/>
      <c r="I116" s="229"/>
      <c r="J116" s="229"/>
      <c r="K116" s="230"/>
      <c r="L116" s="90" t="s">
        <v>664</v>
      </c>
      <c r="M116" s="228" t="str">
        <f>'05_SL'!A2</f>
        <v>28.04.2025 - 04.05.2025</v>
      </c>
      <c r="N116" s="228"/>
      <c r="O116" s="228"/>
      <c r="P116" s="228"/>
      <c r="Q116" s="234"/>
      <c r="R116" s="90" t="s">
        <v>666</v>
      </c>
      <c r="S116" s="228" t="str">
        <f>'07_NZ'!A2</f>
        <v>28.04.2025 - 04.05.2025</v>
      </c>
      <c r="T116" s="228"/>
      <c r="U116" s="228"/>
      <c r="V116" s="234"/>
    </row>
    <row r="117" spans="1:22" ht="15">
      <c r="A117" s="89" t="s">
        <v>659</v>
      </c>
      <c r="B117" s="86" t="s">
        <v>661</v>
      </c>
      <c r="C117" s="93" t="str">
        <f>'02_EM'!A2</f>
        <v>28.04.2025 - 04.05.2025</v>
      </c>
      <c r="D117" s="94" t="s">
        <v>663</v>
      </c>
      <c r="E117" s="231" t="str">
        <f>'04_ET'!A2</f>
        <v>28.04.2025 - 04.05.2025</v>
      </c>
      <c r="F117" s="232"/>
      <c r="G117" s="232"/>
      <c r="H117" s="232"/>
      <c r="I117" s="232"/>
      <c r="J117" s="232"/>
      <c r="K117" s="233"/>
      <c r="L117" s="86" t="s">
        <v>665</v>
      </c>
      <c r="M117" s="231" t="str">
        <f>'06_AN'!A2</f>
        <v>05.05.2025 - 11.05.2025</v>
      </c>
      <c r="N117" s="231"/>
      <c r="O117" s="231"/>
      <c r="P117" s="231"/>
      <c r="Q117" s="235"/>
      <c r="R117" s="86" t="s">
        <v>667</v>
      </c>
      <c r="S117" s="231" t="str">
        <f>'08_BD'!A2</f>
        <v>28.04.2025 - 04.05.2025</v>
      </c>
      <c r="T117" s="231"/>
      <c r="U117" s="231"/>
      <c r="V117" s="235"/>
    </row>
    <row r="119" spans="1:22">
      <c r="L119" s="30" t="s">
        <v>297</v>
      </c>
      <c r="M119" s="31"/>
      <c r="O119" s="30" t="s">
        <v>300</v>
      </c>
      <c r="P119" s="31"/>
      <c r="R119" s="30" t="s">
        <v>301</v>
      </c>
      <c r="S119" s="31"/>
      <c r="U119" s="30" t="s">
        <v>302</v>
      </c>
      <c r="V119" s="31"/>
    </row>
    <row r="120" spans="1:22" ht="15.75" thickBot="1">
      <c r="A120" s="42" t="s">
        <v>303</v>
      </c>
      <c r="L120" s="43" t="s">
        <v>298</v>
      </c>
      <c r="M120" s="43" t="s">
        <v>299</v>
      </c>
      <c r="O120" s="43" t="s">
        <v>298</v>
      </c>
      <c r="P120" s="43" t="s">
        <v>299</v>
      </c>
      <c r="R120" s="43" t="s">
        <v>298</v>
      </c>
      <c r="S120" s="43" t="s">
        <v>299</v>
      </c>
      <c r="U120" s="43" t="s">
        <v>298</v>
      </c>
      <c r="V120" s="43" t="s">
        <v>299</v>
      </c>
    </row>
    <row r="121" spans="1:22" ht="15.75" thickTop="1">
      <c r="A121" s="44" t="str">
        <f>"BOL Platz "&amp;B121&amp;" Rang "&amp;V121</f>
        <v>BOL Platz 1 Rang 2</v>
      </c>
      <c r="B121" s="45">
        <f>'01_HF'!A7</f>
        <v>1</v>
      </c>
      <c r="C121" s="45" t="str">
        <f>'01_HF'!B7</f>
        <v>HSG Lauffen-Neipperg</v>
      </c>
      <c r="D121" s="46">
        <f>'01_HF'!C7</f>
        <v>18</v>
      </c>
      <c r="E121" s="46">
        <f>'01_HF'!G7</f>
        <v>609</v>
      </c>
      <c r="F121" s="46" t="str">
        <f>'01_HF'!H7</f>
        <v>:</v>
      </c>
      <c r="G121" s="46">
        <f>'01_HF'!I7</f>
        <v>469</v>
      </c>
      <c r="H121" s="46">
        <f>'01_HF'!J7</f>
        <v>33</v>
      </c>
      <c r="I121" s="46" t="str">
        <f>'01_HF'!K7</f>
        <v>:</v>
      </c>
      <c r="J121" s="46">
        <f>'01_HF'!L7</f>
        <v>3</v>
      </c>
      <c r="K121" s="47"/>
      <c r="L121" s="48">
        <f t="shared" ref="L121:L128" si="55">(H121/D121)*100</f>
        <v>183.33333333333331</v>
      </c>
      <c r="M121" s="49">
        <f t="shared" ref="M121:M128" si="56">RANK(L121,$L$121:$L$128,0)</f>
        <v>2</v>
      </c>
      <c r="N121" s="47"/>
      <c r="O121" s="48">
        <f t="shared" ref="O121:O128" si="57">(E121/D121)*100</f>
        <v>3383.3333333333335</v>
      </c>
      <c r="P121" s="49">
        <f t="shared" ref="P121:P128" si="58">RANK(O121,$O$121:$O$128,0)</f>
        <v>2</v>
      </c>
      <c r="Q121" s="47"/>
      <c r="R121" s="48">
        <f t="shared" ref="R121:R128" si="59">(G121/D121)*100</f>
        <v>2605.5555555555557</v>
      </c>
      <c r="S121" s="49">
        <f t="shared" ref="S121:S128" si="60">RANK(R121,$R$121:$R$128,1)</f>
        <v>5</v>
      </c>
      <c r="T121" s="47"/>
      <c r="U121" s="50">
        <f t="shared" ref="U121:U128" si="61">VALUE(M121&amp;TEXT(P121,"00")&amp;TEXT(S121,"00"))</f>
        <v>20205</v>
      </c>
      <c r="V121" s="51">
        <f t="shared" ref="V121:V128" si="62">RANK(U121,$U$121:$U$128,1)</f>
        <v>2</v>
      </c>
    </row>
    <row r="122" spans="1:22" ht="15">
      <c r="A122" s="70" t="str">
        <f t="shared" ref="A122:A128" si="63">"BOL Platz "&amp;B122&amp;" Rang "&amp;V122</f>
        <v>BOL Platz 1 Rang 6</v>
      </c>
      <c r="B122" s="28">
        <f>'02_EM'!A7</f>
        <v>1</v>
      </c>
      <c r="C122" s="28" t="str">
        <f>'02_EM'!B7</f>
        <v>TSF Ditzingen 2</v>
      </c>
      <c r="D122" s="29">
        <f>'02_EM'!C7</f>
        <v>20</v>
      </c>
      <c r="E122" s="29">
        <f>'02_EM'!G7</f>
        <v>599</v>
      </c>
      <c r="F122" s="29" t="str">
        <f>'02_EM'!H7</f>
        <v>:</v>
      </c>
      <c r="G122" s="29">
        <f>'02_EM'!I7</f>
        <v>503</v>
      </c>
      <c r="H122" s="29">
        <f>'02_EM'!J7</f>
        <v>31</v>
      </c>
      <c r="I122" s="29" t="str">
        <f>'02_EM'!K7</f>
        <v>:</v>
      </c>
      <c r="J122" s="29">
        <f>'02_EM'!L7</f>
        <v>9</v>
      </c>
      <c r="L122" s="33">
        <f t="shared" si="55"/>
        <v>155</v>
      </c>
      <c r="M122" s="34">
        <f t="shared" si="56"/>
        <v>6</v>
      </c>
      <c r="O122" s="33">
        <f t="shared" si="57"/>
        <v>2995</v>
      </c>
      <c r="P122" s="34">
        <f t="shared" si="58"/>
        <v>8</v>
      </c>
      <c r="R122" s="33">
        <f t="shared" si="59"/>
        <v>2515</v>
      </c>
      <c r="S122" s="34">
        <f t="shared" si="60"/>
        <v>4</v>
      </c>
      <c r="U122" s="35">
        <f t="shared" si="61"/>
        <v>60804</v>
      </c>
      <c r="V122" s="71">
        <f t="shared" si="62"/>
        <v>6</v>
      </c>
    </row>
    <row r="123" spans="1:22" ht="15">
      <c r="A123" s="70" t="str">
        <f t="shared" si="63"/>
        <v>BOL Platz 1 Rang 8</v>
      </c>
      <c r="B123" s="28">
        <f>'03_RS'!A7</f>
        <v>1</v>
      </c>
      <c r="C123" s="28" t="str">
        <f>'03_RS'!B7</f>
        <v>MTV Stuttgart</v>
      </c>
      <c r="D123" s="29">
        <f>'03_RS'!C7</f>
        <v>20</v>
      </c>
      <c r="E123" s="29">
        <f>'03_RS'!G7</f>
        <v>610</v>
      </c>
      <c r="F123" s="29" t="str">
        <f>'03_RS'!H7</f>
        <v>:</v>
      </c>
      <c r="G123" s="29">
        <f>'03_RS'!I7</f>
        <v>567</v>
      </c>
      <c r="H123" s="29">
        <f>'03_RS'!J7</f>
        <v>30</v>
      </c>
      <c r="I123" s="29" t="str">
        <f>'03_RS'!K7</f>
        <v>:</v>
      </c>
      <c r="J123" s="29">
        <f>'03_RS'!L7</f>
        <v>10</v>
      </c>
      <c r="L123" s="33">
        <f t="shared" si="55"/>
        <v>150</v>
      </c>
      <c r="M123" s="34">
        <f t="shared" si="56"/>
        <v>7</v>
      </c>
      <c r="O123" s="33">
        <f t="shared" si="57"/>
        <v>3050</v>
      </c>
      <c r="P123" s="34">
        <f t="shared" si="58"/>
        <v>5</v>
      </c>
      <c r="R123" s="33">
        <f t="shared" si="59"/>
        <v>2835</v>
      </c>
      <c r="S123" s="34">
        <f t="shared" si="60"/>
        <v>8</v>
      </c>
      <c r="U123" s="35">
        <f t="shared" si="61"/>
        <v>70508</v>
      </c>
      <c r="V123" s="71">
        <f t="shared" si="62"/>
        <v>8</v>
      </c>
    </row>
    <row r="124" spans="1:22" ht="15">
      <c r="A124" s="70" t="str">
        <f t="shared" si="63"/>
        <v>BOL Platz 1 Rang 1</v>
      </c>
      <c r="B124" s="28">
        <f>'04_ET'!A7</f>
        <v>1</v>
      </c>
      <c r="C124" s="28" t="str">
        <f>'04_ET'!B7</f>
        <v>TSV Neuhausen/F. 1898 2</v>
      </c>
      <c r="D124" s="29">
        <f>'04_ET'!C7</f>
        <v>22</v>
      </c>
      <c r="E124" s="29">
        <f>'04_ET'!G7</f>
        <v>781</v>
      </c>
      <c r="F124" s="29" t="str">
        <f>'04_ET'!H7</f>
        <v>:</v>
      </c>
      <c r="G124" s="29">
        <f>'04_ET'!I7</f>
        <v>584</v>
      </c>
      <c r="H124" s="29">
        <f>'04_ET'!J7</f>
        <v>42</v>
      </c>
      <c r="I124" s="29" t="str">
        <f>'04_ET'!K7</f>
        <v>:</v>
      </c>
      <c r="J124" s="29">
        <f>'04_ET'!L7</f>
        <v>2</v>
      </c>
      <c r="L124" s="33">
        <f t="shared" si="55"/>
        <v>190.90909090909091</v>
      </c>
      <c r="M124" s="34">
        <f t="shared" si="56"/>
        <v>1</v>
      </c>
      <c r="N124" s="82"/>
      <c r="O124" s="33">
        <f t="shared" si="57"/>
        <v>3550</v>
      </c>
      <c r="P124" s="34">
        <f t="shared" si="58"/>
        <v>1</v>
      </c>
      <c r="Q124" s="82"/>
      <c r="R124" s="33">
        <f t="shared" si="59"/>
        <v>2654.5454545454545</v>
      </c>
      <c r="S124" s="34">
        <f t="shared" si="60"/>
        <v>6</v>
      </c>
      <c r="T124" s="82"/>
      <c r="U124" s="35">
        <f t="shared" si="61"/>
        <v>10106</v>
      </c>
      <c r="V124" s="71">
        <f t="shared" si="62"/>
        <v>1</v>
      </c>
    </row>
    <row r="125" spans="1:22" ht="15">
      <c r="A125" s="77" t="str">
        <f t="shared" si="63"/>
        <v>BOL Platz 1 Rang 4</v>
      </c>
      <c r="B125" s="28">
        <f>'05_SL'!A7</f>
        <v>1</v>
      </c>
      <c r="C125" s="28" t="str">
        <f>'05_SL'!B7</f>
        <v>TV Steinheim/A.</v>
      </c>
      <c r="D125" s="29">
        <f>'05_SL'!C7</f>
        <v>22</v>
      </c>
      <c r="E125" s="29">
        <f>'05_SL'!G7</f>
        <v>687</v>
      </c>
      <c r="F125" s="29" t="str">
        <f>'05_SL'!H7</f>
        <v>:</v>
      </c>
      <c r="G125" s="29">
        <f>'05_SL'!I7</f>
        <v>587</v>
      </c>
      <c r="H125" s="29">
        <f>'05_SL'!J7</f>
        <v>38</v>
      </c>
      <c r="I125" s="29" t="str">
        <f>'05_SL'!K7</f>
        <v>:</v>
      </c>
      <c r="J125" s="29">
        <f>'05_SL'!L7</f>
        <v>6</v>
      </c>
      <c r="L125" s="78">
        <f t="shared" si="55"/>
        <v>172.72727272727272</v>
      </c>
      <c r="M125" s="79">
        <f t="shared" si="56"/>
        <v>4</v>
      </c>
      <c r="O125" s="78">
        <f t="shared" si="57"/>
        <v>3122.7272727272725</v>
      </c>
      <c r="P125" s="79">
        <f t="shared" si="58"/>
        <v>3</v>
      </c>
      <c r="R125" s="78">
        <f t="shared" si="59"/>
        <v>2668.1818181818185</v>
      </c>
      <c r="S125" s="79">
        <f t="shared" si="60"/>
        <v>7</v>
      </c>
      <c r="U125" s="80">
        <f t="shared" si="61"/>
        <v>40307</v>
      </c>
      <c r="V125" s="81">
        <f t="shared" si="62"/>
        <v>4</v>
      </c>
    </row>
    <row r="126" spans="1:22" ht="15">
      <c r="A126" s="70" t="str">
        <f t="shared" si="63"/>
        <v>BOL Platz 1 Rang 5</v>
      </c>
      <c r="B126" s="28">
        <f>'06_AN'!A7</f>
        <v>1</v>
      </c>
      <c r="C126" s="28" t="str">
        <f>'06_AN'!B7</f>
        <v>TV 1893 Neuhausen/E. 2</v>
      </c>
      <c r="D126" s="29">
        <f>'06_AN'!C7</f>
        <v>22</v>
      </c>
      <c r="E126" s="29">
        <f>'06_AN'!G7</f>
        <v>667</v>
      </c>
      <c r="F126" s="29" t="str">
        <f>'06_AN'!H7</f>
        <v>:</v>
      </c>
      <c r="G126" s="29">
        <f>'06_AN'!I7</f>
        <v>530</v>
      </c>
      <c r="H126" s="29">
        <f>'06_AN'!J7</f>
        <v>38</v>
      </c>
      <c r="I126" s="29" t="str">
        <f>'06_AN'!K7</f>
        <v>:</v>
      </c>
      <c r="J126" s="29">
        <f>'06_AN'!L7</f>
        <v>6</v>
      </c>
      <c r="L126" s="33">
        <f t="shared" si="55"/>
        <v>172.72727272727272</v>
      </c>
      <c r="M126" s="34">
        <f t="shared" si="56"/>
        <v>4</v>
      </c>
      <c r="O126" s="33">
        <f t="shared" si="57"/>
        <v>3031.8181818181815</v>
      </c>
      <c r="P126" s="34">
        <f t="shared" si="58"/>
        <v>6</v>
      </c>
      <c r="R126" s="33">
        <f t="shared" si="59"/>
        <v>2409.090909090909</v>
      </c>
      <c r="S126" s="34">
        <f t="shared" si="60"/>
        <v>1</v>
      </c>
      <c r="U126" s="35">
        <f t="shared" si="61"/>
        <v>40601</v>
      </c>
      <c r="V126" s="71">
        <f t="shared" si="62"/>
        <v>5</v>
      </c>
    </row>
    <row r="127" spans="1:22" ht="15">
      <c r="A127" s="70" t="str">
        <f t="shared" si="63"/>
        <v>BOL Platz 1 Rang 3</v>
      </c>
      <c r="B127" s="28">
        <f>'07_NZ'!A7</f>
        <v>1</v>
      </c>
      <c r="C127" s="28" t="str">
        <f>'07_NZ'!B7</f>
        <v>TV Weilstetten 2</v>
      </c>
      <c r="D127" s="29">
        <f>'07_NZ'!C7</f>
        <v>22</v>
      </c>
      <c r="E127" s="29">
        <f>'07_NZ'!G7</f>
        <v>661</v>
      </c>
      <c r="F127" s="29" t="str">
        <f>'07_NZ'!H7</f>
        <v>:</v>
      </c>
      <c r="G127" s="29">
        <f>'07_NZ'!I7</f>
        <v>543</v>
      </c>
      <c r="H127" s="29">
        <f>'07_NZ'!J7</f>
        <v>40</v>
      </c>
      <c r="I127" s="29" t="str">
        <f>'07_NZ'!K7</f>
        <v>:</v>
      </c>
      <c r="J127" s="29">
        <f>'07_NZ'!L7</f>
        <v>4</v>
      </c>
      <c r="L127" s="33">
        <f t="shared" si="55"/>
        <v>181.81818181818181</v>
      </c>
      <c r="M127" s="34">
        <f t="shared" si="56"/>
        <v>3</v>
      </c>
      <c r="O127" s="33">
        <f t="shared" si="57"/>
        <v>3004.5454545454545</v>
      </c>
      <c r="P127" s="34">
        <f t="shared" si="58"/>
        <v>7</v>
      </c>
      <c r="R127" s="33">
        <f t="shared" si="59"/>
        <v>2468.1818181818185</v>
      </c>
      <c r="S127" s="34">
        <f t="shared" si="60"/>
        <v>2</v>
      </c>
      <c r="U127" s="35">
        <f t="shared" si="61"/>
        <v>30702</v>
      </c>
      <c r="V127" s="71">
        <f t="shared" si="62"/>
        <v>3</v>
      </c>
    </row>
    <row r="128" spans="1:22" ht="15.75" thickBot="1">
      <c r="A128" s="52" t="str">
        <f t="shared" si="63"/>
        <v>BOL Platz 1 Rang 7</v>
      </c>
      <c r="B128" s="53">
        <f>'08_BD'!A7</f>
        <v>1</v>
      </c>
      <c r="C128" s="53" t="str">
        <f>'08_BD'!B7</f>
        <v>MTG Wangen 2</v>
      </c>
      <c r="D128" s="54">
        <f>'08_BD'!C7</f>
        <v>20</v>
      </c>
      <c r="E128" s="54">
        <f>'08_BD'!G7</f>
        <v>615</v>
      </c>
      <c r="F128" s="54" t="str">
        <f>'08_BD'!H7</f>
        <v>:</v>
      </c>
      <c r="G128" s="54">
        <f>'08_BD'!I7</f>
        <v>497</v>
      </c>
      <c r="H128" s="54">
        <f>'08_BD'!J7</f>
        <v>30</v>
      </c>
      <c r="I128" s="54" t="str">
        <f>'08_BD'!K7</f>
        <v>:</v>
      </c>
      <c r="J128" s="54">
        <f>'08_BD'!L7</f>
        <v>10</v>
      </c>
      <c r="K128" s="55"/>
      <c r="L128" s="56">
        <f t="shared" si="55"/>
        <v>150</v>
      </c>
      <c r="M128" s="57">
        <f t="shared" si="56"/>
        <v>7</v>
      </c>
      <c r="N128" s="55"/>
      <c r="O128" s="56">
        <f t="shared" si="57"/>
        <v>3075</v>
      </c>
      <c r="P128" s="57">
        <f t="shared" si="58"/>
        <v>4</v>
      </c>
      <c r="Q128" s="55"/>
      <c r="R128" s="56">
        <f t="shared" si="59"/>
        <v>2485</v>
      </c>
      <c r="S128" s="57">
        <f t="shared" si="60"/>
        <v>3</v>
      </c>
      <c r="T128" s="55"/>
      <c r="U128" s="58">
        <f t="shared" si="61"/>
        <v>70403</v>
      </c>
      <c r="V128" s="59">
        <f t="shared" si="62"/>
        <v>7</v>
      </c>
    </row>
    <row r="129" spans="1:22" ht="15.75" thickTop="1">
      <c r="A129" s="44" t="str">
        <f>"BOL Platz "&amp;B129&amp;" Rang "&amp;V129</f>
        <v>BOL Platz 2 Rang 5</v>
      </c>
      <c r="B129" s="45">
        <f>'01_HF'!A8</f>
        <v>2</v>
      </c>
      <c r="C129" s="45" t="str">
        <f>'01_HF'!B8</f>
        <v>HSG Hohenlohe</v>
      </c>
      <c r="D129" s="46">
        <f>'01_HF'!C8</f>
        <v>18</v>
      </c>
      <c r="E129" s="46">
        <f>'01_HF'!G8</f>
        <v>577</v>
      </c>
      <c r="F129" s="46" t="str">
        <f>'01_HF'!H8</f>
        <v>:</v>
      </c>
      <c r="G129" s="46">
        <f>'01_HF'!I8</f>
        <v>497</v>
      </c>
      <c r="H129" s="46">
        <f>'01_HF'!J8</f>
        <v>26</v>
      </c>
      <c r="I129" s="46" t="str">
        <f>'01_HF'!K8</f>
        <v>:</v>
      </c>
      <c r="J129" s="46">
        <f>'01_HF'!L8</f>
        <v>10</v>
      </c>
      <c r="K129" s="47"/>
      <c r="L129" s="48">
        <f t="shared" ref="L129:L136" si="64">(H129/D129)*100</f>
        <v>144.44444444444443</v>
      </c>
      <c r="M129" s="49">
        <f t="shared" ref="M129:M136" si="65">RANK(L129,$L$129:$L$136,0)</f>
        <v>5</v>
      </c>
      <c r="N129" s="47"/>
      <c r="O129" s="48">
        <f t="shared" ref="O129:O136" si="66">(E129/D129)*100</f>
        <v>3205.5555555555557</v>
      </c>
      <c r="P129" s="49">
        <f t="shared" ref="P129:P136" si="67">RANK(O129,$O$129:$O$136,0)</f>
        <v>1</v>
      </c>
      <c r="Q129" s="47"/>
      <c r="R129" s="48">
        <f t="shared" ref="R129:R136" si="68">(G129/D129)*100</f>
        <v>2761.1111111111109</v>
      </c>
      <c r="S129" s="49">
        <f t="shared" ref="S129:S136" si="69">RANK(R129,$R$129:$R$136,1)</f>
        <v>7</v>
      </c>
      <c r="T129" s="47"/>
      <c r="U129" s="50">
        <f t="shared" ref="U129:U136" si="70">VALUE(M129&amp;TEXT(P129,"00")&amp;TEXT(S129,"00"))</f>
        <v>50107</v>
      </c>
      <c r="V129" s="51">
        <f t="shared" ref="V129:V136" si="71">RANK(U129,$U$129:$U$136,1)</f>
        <v>5</v>
      </c>
    </row>
    <row r="130" spans="1:22" ht="15">
      <c r="A130" s="70" t="str">
        <f t="shared" ref="A130:A136" si="72">"BOL Platz "&amp;B130&amp;" Rang "&amp;V130</f>
        <v>BOL Platz 2 Rang 6</v>
      </c>
      <c r="B130" s="28">
        <f>'02_EM'!A8</f>
        <v>2</v>
      </c>
      <c r="C130" s="28" t="str">
        <f>'02_EM'!B8</f>
        <v>CVJM Möglingen</v>
      </c>
      <c r="D130" s="29">
        <f>'02_EM'!C8</f>
        <v>20</v>
      </c>
      <c r="E130" s="29">
        <f>'02_EM'!G8</f>
        <v>631</v>
      </c>
      <c r="F130" s="29" t="str">
        <f>'02_EM'!H8</f>
        <v>:</v>
      </c>
      <c r="G130" s="29">
        <f>'02_EM'!I8</f>
        <v>560</v>
      </c>
      <c r="H130" s="29">
        <f>'02_EM'!J8</f>
        <v>28</v>
      </c>
      <c r="I130" s="29" t="str">
        <f>'02_EM'!K8</f>
        <v>:</v>
      </c>
      <c r="J130" s="29">
        <f>'02_EM'!L8</f>
        <v>12</v>
      </c>
      <c r="L130" s="33">
        <f t="shared" si="64"/>
        <v>140</v>
      </c>
      <c r="M130" s="34">
        <f t="shared" si="65"/>
        <v>6</v>
      </c>
      <c r="O130" s="33">
        <f t="shared" si="66"/>
        <v>3155</v>
      </c>
      <c r="P130" s="34">
        <f t="shared" si="67"/>
        <v>2</v>
      </c>
      <c r="R130" s="33">
        <f t="shared" si="68"/>
        <v>2800</v>
      </c>
      <c r="S130" s="34">
        <f t="shared" si="69"/>
        <v>8</v>
      </c>
      <c r="U130" s="35">
        <f t="shared" si="70"/>
        <v>60208</v>
      </c>
      <c r="V130" s="71">
        <f t="shared" si="71"/>
        <v>6</v>
      </c>
    </row>
    <row r="131" spans="1:22" ht="15">
      <c r="A131" s="70" t="str">
        <f t="shared" si="72"/>
        <v>BOL Platz 2 Rang 8</v>
      </c>
      <c r="B131" s="28">
        <f>'03_RS'!A8</f>
        <v>2</v>
      </c>
      <c r="C131" s="28" t="str">
        <f>'03_RS'!B8</f>
        <v>TV Stetten</v>
      </c>
      <c r="D131" s="29">
        <f>'03_RS'!C8</f>
        <v>20</v>
      </c>
      <c r="E131" s="29">
        <f>'03_RS'!G8</f>
        <v>599</v>
      </c>
      <c r="F131" s="29" t="str">
        <f>'03_RS'!H8</f>
        <v>:</v>
      </c>
      <c r="G131" s="29">
        <f>'03_RS'!I8</f>
        <v>547</v>
      </c>
      <c r="H131" s="29">
        <f>'03_RS'!J8</f>
        <v>28</v>
      </c>
      <c r="I131" s="29" t="str">
        <f>'03_RS'!K8</f>
        <v>:</v>
      </c>
      <c r="J131" s="29">
        <f>'03_RS'!L8</f>
        <v>12</v>
      </c>
      <c r="L131" s="33">
        <f t="shared" si="64"/>
        <v>140</v>
      </c>
      <c r="M131" s="34">
        <f t="shared" si="65"/>
        <v>6</v>
      </c>
      <c r="O131" s="33">
        <f t="shared" si="66"/>
        <v>2995</v>
      </c>
      <c r="P131" s="34">
        <f t="shared" si="67"/>
        <v>6</v>
      </c>
      <c r="R131" s="33">
        <f t="shared" si="68"/>
        <v>2735</v>
      </c>
      <c r="S131" s="34">
        <f t="shared" si="69"/>
        <v>5</v>
      </c>
      <c r="U131" s="35">
        <f t="shared" si="70"/>
        <v>60605</v>
      </c>
      <c r="V131" s="71">
        <f t="shared" si="71"/>
        <v>8</v>
      </c>
    </row>
    <row r="132" spans="1:22" ht="15">
      <c r="A132" s="70" t="str">
        <f t="shared" si="72"/>
        <v>BOL Platz 2 Rang 1</v>
      </c>
      <c r="B132" s="28">
        <f>'04_ET'!A8</f>
        <v>2</v>
      </c>
      <c r="C132" s="28" t="str">
        <f>'04_ET'!B8</f>
        <v>HSG Owen-Lenningen</v>
      </c>
      <c r="D132" s="29">
        <f>'04_ET'!C8</f>
        <v>22</v>
      </c>
      <c r="E132" s="29">
        <f>'04_ET'!G8</f>
        <v>677</v>
      </c>
      <c r="F132" s="29" t="str">
        <f>'04_ET'!H8</f>
        <v>:</v>
      </c>
      <c r="G132" s="29">
        <f>'04_ET'!I8</f>
        <v>517</v>
      </c>
      <c r="H132" s="29">
        <f>'04_ET'!J8</f>
        <v>39</v>
      </c>
      <c r="I132" s="29" t="str">
        <f>'04_ET'!K8</f>
        <v>:</v>
      </c>
      <c r="J132" s="29">
        <f>'04_ET'!L8</f>
        <v>5</v>
      </c>
      <c r="L132" s="33">
        <f t="shared" si="64"/>
        <v>177.27272727272728</v>
      </c>
      <c r="M132" s="34">
        <f t="shared" si="65"/>
        <v>1</v>
      </c>
      <c r="N132" s="82"/>
      <c r="O132" s="33">
        <f t="shared" si="66"/>
        <v>3077.2727272727275</v>
      </c>
      <c r="P132" s="34">
        <f t="shared" si="67"/>
        <v>3</v>
      </c>
      <c r="Q132" s="82"/>
      <c r="R132" s="33">
        <f t="shared" si="68"/>
        <v>2350</v>
      </c>
      <c r="S132" s="34">
        <f t="shared" si="69"/>
        <v>2</v>
      </c>
      <c r="T132" s="82"/>
      <c r="U132" s="35">
        <f t="shared" si="70"/>
        <v>10302</v>
      </c>
      <c r="V132" s="71">
        <f t="shared" si="71"/>
        <v>1</v>
      </c>
    </row>
    <row r="133" spans="1:22" ht="15">
      <c r="A133" s="77" t="str">
        <f t="shared" si="72"/>
        <v>BOL Platz 2 Rang 4</v>
      </c>
      <c r="B133" s="28">
        <f>'05_SL'!A8</f>
        <v>2</v>
      </c>
      <c r="C133" s="28" t="str">
        <f>'05_SL'!B8</f>
        <v>TSG Schnaitheim</v>
      </c>
      <c r="D133" s="29">
        <f>'05_SL'!C8</f>
        <v>22</v>
      </c>
      <c r="E133" s="29">
        <f>'05_SL'!G8</f>
        <v>648</v>
      </c>
      <c r="F133" s="29" t="str">
        <f>'05_SL'!H8</f>
        <v>:</v>
      </c>
      <c r="G133" s="29">
        <f>'05_SL'!I8</f>
        <v>574</v>
      </c>
      <c r="H133" s="29">
        <f>'05_SL'!J8</f>
        <v>32</v>
      </c>
      <c r="I133" s="29" t="str">
        <f>'05_SL'!K8</f>
        <v>:</v>
      </c>
      <c r="J133" s="29">
        <f>'05_SL'!L8</f>
        <v>12</v>
      </c>
      <c r="L133" s="78">
        <f t="shared" si="64"/>
        <v>145.45454545454547</v>
      </c>
      <c r="M133" s="79">
        <f t="shared" si="65"/>
        <v>4</v>
      </c>
      <c r="O133" s="78">
        <f t="shared" si="66"/>
        <v>2945.4545454545455</v>
      </c>
      <c r="P133" s="79">
        <f t="shared" si="67"/>
        <v>7</v>
      </c>
      <c r="R133" s="78">
        <f t="shared" si="68"/>
        <v>2609.090909090909</v>
      </c>
      <c r="S133" s="79">
        <f t="shared" si="69"/>
        <v>4</v>
      </c>
      <c r="U133" s="80">
        <f t="shared" si="70"/>
        <v>40704</v>
      </c>
      <c r="V133" s="81">
        <f t="shared" si="71"/>
        <v>4</v>
      </c>
    </row>
    <row r="134" spans="1:22" ht="15">
      <c r="A134" s="70" t="str">
        <f t="shared" si="72"/>
        <v>BOL Platz 2 Rang 3</v>
      </c>
      <c r="B134" s="28">
        <f>'06_AN'!A8</f>
        <v>2</v>
      </c>
      <c r="C134" s="28" t="str">
        <f>'06_AN'!B8</f>
        <v>HSG Böblingen/Sindelfingen 2</v>
      </c>
      <c r="D134" s="29">
        <f>'06_AN'!C8</f>
        <v>22</v>
      </c>
      <c r="E134" s="29">
        <f>'06_AN'!G8</f>
        <v>623</v>
      </c>
      <c r="F134" s="29" t="str">
        <f>'06_AN'!H8</f>
        <v>:</v>
      </c>
      <c r="G134" s="29">
        <f>'06_AN'!I8</f>
        <v>555</v>
      </c>
      <c r="H134" s="29">
        <f>'06_AN'!J8</f>
        <v>33</v>
      </c>
      <c r="I134" s="29" t="str">
        <f>'06_AN'!K8</f>
        <v>:</v>
      </c>
      <c r="J134" s="29">
        <f>'06_AN'!L8</f>
        <v>11</v>
      </c>
      <c r="L134" s="33">
        <f t="shared" si="64"/>
        <v>150</v>
      </c>
      <c r="M134" s="34">
        <f t="shared" si="65"/>
        <v>3</v>
      </c>
      <c r="O134" s="33">
        <f t="shared" si="66"/>
        <v>2831.8181818181815</v>
      </c>
      <c r="P134" s="34">
        <f t="shared" si="67"/>
        <v>8</v>
      </c>
      <c r="R134" s="33">
        <f t="shared" si="68"/>
        <v>2522.7272727272725</v>
      </c>
      <c r="S134" s="34">
        <f t="shared" si="69"/>
        <v>3</v>
      </c>
      <c r="U134" s="35">
        <f t="shared" si="70"/>
        <v>30803</v>
      </c>
      <c r="V134" s="71">
        <f t="shared" si="71"/>
        <v>3</v>
      </c>
    </row>
    <row r="135" spans="1:22" ht="15">
      <c r="A135" s="70" t="str">
        <f t="shared" si="72"/>
        <v>BOL Platz 2 Rang 2</v>
      </c>
      <c r="B135" s="28">
        <f>'07_NZ'!A8</f>
        <v>2</v>
      </c>
      <c r="C135" s="28" t="str">
        <f>'07_NZ'!B8</f>
        <v>SG Dunningen/Schramberg</v>
      </c>
      <c r="D135" s="29">
        <f>'07_NZ'!C8</f>
        <v>22</v>
      </c>
      <c r="E135" s="29">
        <f>'07_NZ'!G8</f>
        <v>673</v>
      </c>
      <c r="F135" s="29" t="str">
        <f>'07_NZ'!H8</f>
        <v>:</v>
      </c>
      <c r="G135" s="29">
        <f>'07_NZ'!I8</f>
        <v>491</v>
      </c>
      <c r="H135" s="29">
        <f>'07_NZ'!J8</f>
        <v>35</v>
      </c>
      <c r="I135" s="29" t="str">
        <f>'07_NZ'!K8</f>
        <v>:</v>
      </c>
      <c r="J135" s="29">
        <f>'07_NZ'!L8</f>
        <v>9</v>
      </c>
      <c r="L135" s="33">
        <f t="shared" si="64"/>
        <v>159.09090909090909</v>
      </c>
      <c r="M135" s="34">
        <f t="shared" si="65"/>
        <v>2</v>
      </c>
      <c r="O135" s="33">
        <f t="shared" si="66"/>
        <v>3059.090909090909</v>
      </c>
      <c r="P135" s="34">
        <f t="shared" si="67"/>
        <v>4</v>
      </c>
      <c r="R135" s="33">
        <f t="shared" si="68"/>
        <v>2231.8181818181815</v>
      </c>
      <c r="S135" s="34">
        <f t="shared" si="69"/>
        <v>1</v>
      </c>
      <c r="U135" s="35">
        <f t="shared" si="70"/>
        <v>20401</v>
      </c>
      <c r="V135" s="71">
        <f t="shared" si="71"/>
        <v>2</v>
      </c>
    </row>
    <row r="136" spans="1:22" ht="15.75" thickBot="1">
      <c r="A136" s="52" t="str">
        <f t="shared" si="72"/>
        <v>BOL Platz 2 Rang 7</v>
      </c>
      <c r="B136" s="53">
        <f>'08_BD'!A8</f>
        <v>2</v>
      </c>
      <c r="C136" s="53" t="str">
        <f>'08_BD'!B8</f>
        <v>HC Lustenau</v>
      </c>
      <c r="D136" s="54">
        <f>'08_BD'!C8</f>
        <v>20</v>
      </c>
      <c r="E136" s="54">
        <f>'08_BD'!G8</f>
        <v>607</v>
      </c>
      <c r="F136" s="54" t="str">
        <f>'08_BD'!H8</f>
        <v>:</v>
      </c>
      <c r="G136" s="54">
        <f>'08_BD'!I8</f>
        <v>550</v>
      </c>
      <c r="H136" s="54">
        <f>'08_BD'!J8</f>
        <v>28</v>
      </c>
      <c r="I136" s="54" t="str">
        <f>'08_BD'!K8</f>
        <v>:</v>
      </c>
      <c r="J136" s="54">
        <f>'08_BD'!L8</f>
        <v>12</v>
      </c>
      <c r="K136" s="55"/>
      <c r="L136" s="56">
        <f t="shared" si="64"/>
        <v>140</v>
      </c>
      <c r="M136" s="57">
        <f t="shared" si="65"/>
        <v>6</v>
      </c>
      <c r="N136" s="55"/>
      <c r="O136" s="56">
        <f t="shared" si="66"/>
        <v>3035</v>
      </c>
      <c r="P136" s="57">
        <f t="shared" si="67"/>
        <v>5</v>
      </c>
      <c r="Q136" s="55"/>
      <c r="R136" s="56">
        <f t="shared" si="68"/>
        <v>2750</v>
      </c>
      <c r="S136" s="57">
        <f t="shared" si="69"/>
        <v>6</v>
      </c>
      <c r="T136" s="55"/>
      <c r="U136" s="58">
        <f t="shared" si="70"/>
        <v>60506</v>
      </c>
      <c r="V136" s="59">
        <f t="shared" si="71"/>
        <v>7</v>
      </c>
    </row>
    <row r="137" spans="1:22" ht="15.75" thickTop="1">
      <c r="A137" s="44" t="str">
        <f>"BOL Platz "&amp;B137&amp;" Rang "&amp;V137</f>
        <v>BOL Platz 3 Rang 7</v>
      </c>
      <c r="B137" s="45">
        <f>'01_HF'!A9</f>
        <v>3</v>
      </c>
      <c r="C137" s="45" t="str">
        <f>'01_HF'!B9</f>
        <v>SG Schozach-Bottwartal 2</v>
      </c>
      <c r="D137" s="46">
        <f>'01_HF'!C9</f>
        <v>18</v>
      </c>
      <c r="E137" s="46">
        <f>'01_HF'!G9</f>
        <v>541</v>
      </c>
      <c r="F137" s="46" t="str">
        <f>'01_HF'!H9</f>
        <v>:</v>
      </c>
      <c r="G137" s="46">
        <f>'01_HF'!I9</f>
        <v>541</v>
      </c>
      <c r="H137" s="46">
        <f>'01_HF'!J9</f>
        <v>22</v>
      </c>
      <c r="I137" s="46" t="str">
        <f>'01_HF'!K9</f>
        <v>:</v>
      </c>
      <c r="J137" s="46">
        <f>'01_HF'!L9</f>
        <v>14</v>
      </c>
      <c r="K137" s="47"/>
      <c r="L137" s="48">
        <f t="shared" ref="L137:L144" si="73">(H137/D137)*100</f>
        <v>122.22222222222223</v>
      </c>
      <c r="M137" s="49">
        <f t="shared" ref="M137:M144" si="74">RANK(L137,$L$137:$L$144,0)</f>
        <v>7</v>
      </c>
      <c r="N137" s="47"/>
      <c r="O137" s="48">
        <f t="shared" ref="O137:O144" si="75">(E137/D137)*100</f>
        <v>3005.5555555555557</v>
      </c>
      <c r="P137" s="49">
        <f t="shared" ref="P137:P144" si="76">RANK(O137,$O$137:$O$144,0)</f>
        <v>4</v>
      </c>
      <c r="Q137" s="47"/>
      <c r="R137" s="48">
        <f t="shared" ref="R137:R144" si="77">(G137/D137)*100</f>
        <v>3005.5555555555557</v>
      </c>
      <c r="S137" s="49">
        <f t="shared" ref="S137:S144" si="78">RANK(R137,$R$137:$R$144,1)</f>
        <v>8</v>
      </c>
      <c r="T137" s="47"/>
      <c r="U137" s="50">
        <f t="shared" ref="U137:U144" si="79">VALUE(M137&amp;TEXT(P137,"00")&amp;TEXT(S137,"00"))</f>
        <v>70408</v>
      </c>
      <c r="V137" s="51">
        <f t="shared" ref="V137:V144" si="80">RANK(U137,$U$137:$U$144,1)</f>
        <v>7</v>
      </c>
    </row>
    <row r="138" spans="1:22" ht="15">
      <c r="A138" s="70" t="str">
        <f t="shared" ref="A138:A144" si="81">"BOL Platz "&amp;B138&amp;" Rang "&amp;V138</f>
        <v>BOL Platz 3 Rang 8</v>
      </c>
      <c r="B138" s="28">
        <f>'02_EM'!A9</f>
        <v>3</v>
      </c>
      <c r="C138" s="28" t="str">
        <f>'02_EM'!B9</f>
        <v>TSV Asperg 2</v>
      </c>
      <c r="D138" s="29">
        <f>'02_EM'!C9</f>
        <v>20</v>
      </c>
      <c r="E138" s="29">
        <f>'02_EM'!G9</f>
        <v>557</v>
      </c>
      <c r="F138" s="29" t="str">
        <f>'02_EM'!H9</f>
        <v>:</v>
      </c>
      <c r="G138" s="29">
        <f>'02_EM'!I9</f>
        <v>525</v>
      </c>
      <c r="H138" s="29">
        <f>'02_EM'!J9</f>
        <v>24</v>
      </c>
      <c r="I138" s="29" t="str">
        <f>'02_EM'!K9</f>
        <v>:</v>
      </c>
      <c r="J138" s="29">
        <f>'02_EM'!L9</f>
        <v>16</v>
      </c>
      <c r="L138" s="33">
        <f t="shared" si="73"/>
        <v>120</v>
      </c>
      <c r="M138" s="34">
        <f t="shared" si="74"/>
        <v>8</v>
      </c>
      <c r="O138" s="33">
        <f t="shared" si="75"/>
        <v>2785</v>
      </c>
      <c r="P138" s="34">
        <f t="shared" si="76"/>
        <v>8</v>
      </c>
      <c r="R138" s="33">
        <f t="shared" si="77"/>
        <v>2625</v>
      </c>
      <c r="S138" s="34">
        <f t="shared" si="78"/>
        <v>3</v>
      </c>
      <c r="U138" s="35">
        <f t="shared" si="79"/>
        <v>80803</v>
      </c>
      <c r="V138" s="71">
        <f t="shared" si="80"/>
        <v>8</v>
      </c>
    </row>
    <row r="139" spans="1:22" ht="15">
      <c r="A139" s="70" t="str">
        <f t="shared" si="81"/>
        <v>BOL Platz 3 Rang 5</v>
      </c>
      <c r="B139" s="28">
        <f>'03_RS'!A9</f>
        <v>3</v>
      </c>
      <c r="C139" s="28" t="str">
        <f>'03_RS'!B9</f>
        <v>SV Remshalden 2</v>
      </c>
      <c r="D139" s="29">
        <f>'03_RS'!C9</f>
        <v>20</v>
      </c>
      <c r="E139" s="29">
        <f>'03_RS'!G9</f>
        <v>560</v>
      </c>
      <c r="F139" s="29" t="str">
        <f>'03_RS'!H9</f>
        <v>:</v>
      </c>
      <c r="G139" s="29">
        <f>'03_RS'!I9</f>
        <v>520</v>
      </c>
      <c r="H139" s="29">
        <f>'03_RS'!J9</f>
        <v>26</v>
      </c>
      <c r="I139" s="29" t="str">
        <f>'03_RS'!K9</f>
        <v>:</v>
      </c>
      <c r="J139" s="29">
        <f>'03_RS'!L9</f>
        <v>14</v>
      </c>
      <c r="L139" s="33">
        <f t="shared" si="73"/>
        <v>130</v>
      </c>
      <c r="M139" s="34">
        <f t="shared" si="74"/>
        <v>5</v>
      </c>
      <c r="O139" s="33">
        <f t="shared" si="75"/>
        <v>2800</v>
      </c>
      <c r="P139" s="34">
        <f t="shared" si="76"/>
        <v>7</v>
      </c>
      <c r="R139" s="33">
        <f t="shared" si="77"/>
        <v>2600</v>
      </c>
      <c r="S139" s="34">
        <f t="shared" si="78"/>
        <v>2</v>
      </c>
      <c r="U139" s="35">
        <f t="shared" si="79"/>
        <v>50702</v>
      </c>
      <c r="V139" s="71">
        <f t="shared" si="80"/>
        <v>5</v>
      </c>
    </row>
    <row r="140" spans="1:22" ht="15">
      <c r="A140" s="70" t="str">
        <f t="shared" si="81"/>
        <v>BOL Platz 3 Rang 2</v>
      </c>
      <c r="B140" s="28">
        <f>'04_ET'!A9</f>
        <v>3</v>
      </c>
      <c r="C140" s="28" t="str">
        <f>'04_ET'!B9</f>
        <v>HT Uhingen-Holzhausen</v>
      </c>
      <c r="D140" s="29">
        <f>'04_ET'!C9</f>
        <v>22</v>
      </c>
      <c r="E140" s="29">
        <f>'04_ET'!G9</f>
        <v>690</v>
      </c>
      <c r="F140" s="29" t="str">
        <f>'04_ET'!H9</f>
        <v>:</v>
      </c>
      <c r="G140" s="29">
        <f>'04_ET'!I9</f>
        <v>603</v>
      </c>
      <c r="H140" s="29">
        <f>'04_ET'!J9</f>
        <v>33</v>
      </c>
      <c r="I140" s="29" t="str">
        <f>'04_ET'!K9</f>
        <v>:</v>
      </c>
      <c r="J140" s="29">
        <f>'04_ET'!L9</f>
        <v>11</v>
      </c>
      <c r="L140" s="33">
        <f t="shared" si="73"/>
        <v>150</v>
      </c>
      <c r="M140" s="34">
        <f t="shared" si="74"/>
        <v>2</v>
      </c>
      <c r="N140" s="82"/>
      <c r="O140" s="33">
        <f t="shared" si="75"/>
        <v>3136.3636363636365</v>
      </c>
      <c r="P140" s="34">
        <f t="shared" si="76"/>
        <v>3</v>
      </c>
      <c r="Q140" s="82"/>
      <c r="R140" s="33">
        <f t="shared" si="77"/>
        <v>2740.909090909091</v>
      </c>
      <c r="S140" s="34">
        <f t="shared" si="78"/>
        <v>5</v>
      </c>
      <c r="T140" s="82"/>
      <c r="U140" s="35">
        <f t="shared" si="79"/>
        <v>20305</v>
      </c>
      <c r="V140" s="71">
        <f t="shared" si="80"/>
        <v>2</v>
      </c>
    </row>
    <row r="141" spans="1:22" ht="15">
      <c r="A141" s="77" t="str">
        <f t="shared" si="81"/>
        <v>BOL Platz 3 Rang 4</v>
      </c>
      <c r="B141" s="28">
        <f>'05_SL'!A9</f>
        <v>3</v>
      </c>
      <c r="C141" s="28" t="str">
        <f>'05_SL'!B9</f>
        <v>Kuchen-Gingen-Süssen Handball</v>
      </c>
      <c r="D141" s="29">
        <f>'05_SL'!C9</f>
        <v>22</v>
      </c>
      <c r="E141" s="29">
        <f>'05_SL'!G9</f>
        <v>639</v>
      </c>
      <c r="F141" s="29" t="str">
        <f>'05_SL'!H9</f>
        <v>:</v>
      </c>
      <c r="G141" s="29">
        <f>'05_SL'!I9</f>
        <v>568</v>
      </c>
      <c r="H141" s="29">
        <f>'05_SL'!J9</f>
        <v>30</v>
      </c>
      <c r="I141" s="29" t="str">
        <f>'05_SL'!K9</f>
        <v>:</v>
      </c>
      <c r="J141" s="29">
        <f>'05_SL'!L9</f>
        <v>14</v>
      </c>
      <c r="L141" s="78">
        <f t="shared" si="73"/>
        <v>136.36363636363635</v>
      </c>
      <c r="M141" s="79">
        <f t="shared" si="74"/>
        <v>4</v>
      </c>
      <c r="O141" s="78">
        <f t="shared" si="75"/>
        <v>2904.5454545454545</v>
      </c>
      <c r="P141" s="79">
        <f t="shared" si="76"/>
        <v>6</v>
      </c>
      <c r="R141" s="78">
        <f t="shared" si="77"/>
        <v>2581.8181818181815</v>
      </c>
      <c r="S141" s="79">
        <f t="shared" si="78"/>
        <v>1</v>
      </c>
      <c r="U141" s="80">
        <f t="shared" si="79"/>
        <v>40601</v>
      </c>
      <c r="V141" s="81">
        <f t="shared" si="80"/>
        <v>4</v>
      </c>
    </row>
    <row r="142" spans="1:22" ht="15">
      <c r="A142" s="70" t="str">
        <f t="shared" si="81"/>
        <v>BOL Platz 3 Rang 6</v>
      </c>
      <c r="B142" s="28">
        <f>'06_AN'!A9</f>
        <v>3</v>
      </c>
      <c r="C142" s="28" t="str">
        <f>'06_AN'!B9</f>
        <v>SG Tübingen</v>
      </c>
      <c r="D142" s="29">
        <f>'06_AN'!C9</f>
        <v>22</v>
      </c>
      <c r="E142" s="29">
        <f>'06_AN'!G9</f>
        <v>656</v>
      </c>
      <c r="F142" s="29" t="str">
        <f>'06_AN'!H9</f>
        <v>:</v>
      </c>
      <c r="G142" s="29">
        <f>'06_AN'!I9</f>
        <v>609</v>
      </c>
      <c r="H142" s="29">
        <f>'06_AN'!J9</f>
        <v>27</v>
      </c>
      <c r="I142" s="29" t="str">
        <f>'06_AN'!K9</f>
        <v>:</v>
      </c>
      <c r="J142" s="29">
        <f>'06_AN'!L9</f>
        <v>17</v>
      </c>
      <c r="L142" s="33">
        <f t="shared" si="73"/>
        <v>122.72727272727273</v>
      </c>
      <c r="M142" s="34">
        <f t="shared" si="74"/>
        <v>6</v>
      </c>
      <c r="O142" s="33">
        <f t="shared" si="75"/>
        <v>2981.8181818181815</v>
      </c>
      <c r="P142" s="34">
        <f t="shared" si="76"/>
        <v>5</v>
      </c>
      <c r="R142" s="33">
        <f t="shared" si="77"/>
        <v>2768.1818181818185</v>
      </c>
      <c r="S142" s="34">
        <f t="shared" si="78"/>
        <v>6</v>
      </c>
      <c r="U142" s="35">
        <f t="shared" si="79"/>
        <v>60506</v>
      </c>
      <c r="V142" s="71">
        <f t="shared" si="80"/>
        <v>6</v>
      </c>
    </row>
    <row r="143" spans="1:22" ht="15">
      <c r="A143" s="70" t="str">
        <f t="shared" si="81"/>
        <v>BOL Platz 3 Rang 1</v>
      </c>
      <c r="B143" s="28">
        <f>'07_NZ'!A9</f>
        <v>3</v>
      </c>
      <c r="C143" s="28" t="str">
        <f>'07_NZ'!B9</f>
        <v>HK Ostdorf/Geislingen</v>
      </c>
      <c r="D143" s="29">
        <f>'07_NZ'!C9</f>
        <v>22</v>
      </c>
      <c r="E143" s="29">
        <f>'07_NZ'!G9</f>
        <v>699</v>
      </c>
      <c r="F143" s="29" t="str">
        <f>'07_NZ'!H9</f>
        <v>:</v>
      </c>
      <c r="G143" s="29">
        <f>'07_NZ'!I9</f>
        <v>594</v>
      </c>
      <c r="H143" s="29">
        <f>'07_NZ'!J9</f>
        <v>34</v>
      </c>
      <c r="I143" s="29" t="str">
        <f>'07_NZ'!K9</f>
        <v>:</v>
      </c>
      <c r="J143" s="29">
        <f>'07_NZ'!L9</f>
        <v>10</v>
      </c>
      <c r="L143" s="33">
        <f t="shared" si="73"/>
        <v>154.54545454545453</v>
      </c>
      <c r="M143" s="34">
        <f t="shared" si="74"/>
        <v>1</v>
      </c>
      <c r="O143" s="33">
        <f t="shared" si="75"/>
        <v>3177.2727272727275</v>
      </c>
      <c r="P143" s="34">
        <f t="shared" si="76"/>
        <v>2</v>
      </c>
      <c r="R143" s="33">
        <f t="shared" si="77"/>
        <v>2700</v>
      </c>
      <c r="S143" s="34">
        <f t="shared" si="78"/>
        <v>4</v>
      </c>
      <c r="U143" s="35">
        <f t="shared" si="79"/>
        <v>10204</v>
      </c>
      <c r="V143" s="71">
        <f t="shared" si="80"/>
        <v>1</v>
      </c>
    </row>
    <row r="144" spans="1:22" ht="15.75" thickBot="1">
      <c r="A144" s="52" t="str">
        <f t="shared" si="81"/>
        <v>BOL Platz 3 Rang 3</v>
      </c>
      <c r="B144" s="53">
        <f>'08_BD'!A9</f>
        <v>3</v>
      </c>
      <c r="C144" s="53" t="str">
        <f>'08_BD'!B9</f>
        <v>TV Weingarten Handball</v>
      </c>
      <c r="D144" s="54">
        <f>'08_BD'!C9</f>
        <v>20</v>
      </c>
      <c r="E144" s="54">
        <f>'08_BD'!G9</f>
        <v>639</v>
      </c>
      <c r="F144" s="54" t="str">
        <f>'08_BD'!H9</f>
        <v>:</v>
      </c>
      <c r="G144" s="54">
        <f>'08_BD'!I9</f>
        <v>598</v>
      </c>
      <c r="H144" s="54">
        <f>'08_BD'!J9</f>
        <v>28</v>
      </c>
      <c r="I144" s="54" t="str">
        <f>'08_BD'!K9</f>
        <v>:</v>
      </c>
      <c r="J144" s="54">
        <f>'08_BD'!L9</f>
        <v>12</v>
      </c>
      <c r="K144" s="55"/>
      <c r="L144" s="56">
        <f t="shared" si="73"/>
        <v>140</v>
      </c>
      <c r="M144" s="57">
        <f t="shared" si="74"/>
        <v>3</v>
      </c>
      <c r="N144" s="55"/>
      <c r="O144" s="56">
        <f t="shared" si="75"/>
        <v>3195</v>
      </c>
      <c r="P144" s="57">
        <f t="shared" si="76"/>
        <v>1</v>
      </c>
      <c r="Q144" s="55"/>
      <c r="R144" s="56">
        <f t="shared" si="77"/>
        <v>2990</v>
      </c>
      <c r="S144" s="57">
        <f t="shared" si="78"/>
        <v>7</v>
      </c>
      <c r="T144" s="55"/>
      <c r="U144" s="58">
        <f t="shared" si="79"/>
        <v>30107</v>
      </c>
      <c r="V144" s="59">
        <f t="shared" si="80"/>
        <v>3</v>
      </c>
    </row>
    <row r="145" spans="1:22" ht="15.75" thickTop="1">
      <c r="A145" s="44" t="str">
        <f>"BOL Platz "&amp;B145&amp;" Rang "&amp;V145</f>
        <v>BOL Platz 4 Rang 7</v>
      </c>
      <c r="B145" s="45">
        <f>'01_HF'!A10</f>
        <v>4</v>
      </c>
      <c r="C145" s="45" t="str">
        <f>'01_HF'!B10</f>
        <v>HSG Heilbronn</v>
      </c>
      <c r="D145" s="46">
        <f>'01_HF'!C10</f>
        <v>18</v>
      </c>
      <c r="E145" s="46">
        <f>'01_HF'!G10</f>
        <v>534</v>
      </c>
      <c r="F145" s="46" t="str">
        <f>'01_HF'!H10</f>
        <v>:</v>
      </c>
      <c r="G145" s="46">
        <f>'01_HF'!I10</f>
        <v>526</v>
      </c>
      <c r="H145" s="46">
        <f>'01_HF'!J10</f>
        <v>20</v>
      </c>
      <c r="I145" s="46" t="str">
        <f>'01_HF'!K10</f>
        <v>:</v>
      </c>
      <c r="J145" s="46">
        <f>'01_HF'!L10</f>
        <v>16</v>
      </c>
      <c r="K145" s="47"/>
      <c r="L145" s="48">
        <f t="shared" ref="L145:L152" si="82">(H145/D145)*100</f>
        <v>111.11111111111111</v>
      </c>
      <c r="M145" s="49">
        <f t="shared" ref="M145:M152" si="83">RANK(L145,$L$145:$L$152,0)</f>
        <v>7</v>
      </c>
      <c r="N145" s="47"/>
      <c r="O145" s="48">
        <f t="shared" ref="O145:O152" si="84">(E145/D145)*100</f>
        <v>2966.666666666667</v>
      </c>
      <c r="P145" s="49">
        <f t="shared" ref="P145:P152" si="85">RANK(O145,$O$145:$O$152,0)</f>
        <v>4</v>
      </c>
      <c r="Q145" s="47"/>
      <c r="R145" s="48">
        <f t="shared" ref="R145:R152" si="86">(G145/D145)*100</f>
        <v>2922.2222222222222</v>
      </c>
      <c r="S145" s="49">
        <f t="shared" ref="S145:S152" si="87">RANK(R145,$R$145:$R$152,1)</f>
        <v>7</v>
      </c>
      <c r="T145" s="47"/>
      <c r="U145" s="50">
        <f t="shared" ref="U145:U152" si="88">VALUE(M145&amp;TEXT(P145,"00")&amp;TEXT(S145,"00"))</f>
        <v>70407</v>
      </c>
      <c r="V145" s="51">
        <f t="shared" ref="V145:V152" si="89">RANK(U145,$U$145:$U$152,1)</f>
        <v>7</v>
      </c>
    </row>
    <row r="146" spans="1:22" ht="15">
      <c r="A146" s="70" t="str">
        <f t="shared" ref="A146:A152" si="90">"BOL Platz "&amp;B146&amp;" Rang "&amp;V146</f>
        <v>BOL Platz 4 Rang 8</v>
      </c>
      <c r="B146" s="28">
        <f>'02_EM'!A10</f>
        <v>4</v>
      </c>
      <c r="C146" s="28" t="str">
        <f>'02_EM'!B10</f>
        <v>HSG Strohgäu</v>
      </c>
      <c r="D146" s="29">
        <f>'02_EM'!C10</f>
        <v>20</v>
      </c>
      <c r="E146" s="29">
        <f>'02_EM'!G10</f>
        <v>614</v>
      </c>
      <c r="F146" s="29" t="str">
        <f>'02_EM'!H10</f>
        <v>:</v>
      </c>
      <c r="G146" s="29">
        <f>'02_EM'!I10</f>
        <v>609</v>
      </c>
      <c r="H146" s="29">
        <f>'02_EM'!J10</f>
        <v>22</v>
      </c>
      <c r="I146" s="29" t="str">
        <f>'02_EM'!K10</f>
        <v>:</v>
      </c>
      <c r="J146" s="29">
        <f>'02_EM'!L10</f>
        <v>18</v>
      </c>
      <c r="L146" s="33">
        <f t="shared" si="82"/>
        <v>110.00000000000001</v>
      </c>
      <c r="M146" s="34">
        <f t="shared" si="83"/>
        <v>8</v>
      </c>
      <c r="O146" s="33">
        <f t="shared" si="84"/>
        <v>3070</v>
      </c>
      <c r="P146" s="34">
        <f t="shared" si="85"/>
        <v>1</v>
      </c>
      <c r="R146" s="33">
        <f t="shared" si="86"/>
        <v>3045</v>
      </c>
      <c r="S146" s="34">
        <f t="shared" si="87"/>
        <v>8</v>
      </c>
      <c r="U146" s="35">
        <f t="shared" si="88"/>
        <v>80108</v>
      </c>
      <c r="V146" s="71">
        <f t="shared" si="89"/>
        <v>8</v>
      </c>
    </row>
    <row r="147" spans="1:22" ht="15">
      <c r="A147" s="70" t="str">
        <f t="shared" si="90"/>
        <v>BOL Platz 4 Rang 2</v>
      </c>
      <c r="B147" s="28">
        <f>'03_RS'!A10</f>
        <v>4</v>
      </c>
      <c r="C147" s="28" t="str">
        <f>'03_RS'!B10</f>
        <v>Hbi Weilimdorf/Feuerbach</v>
      </c>
      <c r="D147" s="29">
        <f>'03_RS'!C10</f>
        <v>20</v>
      </c>
      <c r="E147" s="29">
        <f>'03_RS'!G10</f>
        <v>604</v>
      </c>
      <c r="F147" s="29" t="str">
        <f>'03_RS'!H10</f>
        <v>:</v>
      </c>
      <c r="G147" s="29">
        <f>'03_RS'!I10</f>
        <v>547</v>
      </c>
      <c r="H147" s="29">
        <f>'03_RS'!J10</f>
        <v>25</v>
      </c>
      <c r="I147" s="29" t="str">
        <f>'03_RS'!K10</f>
        <v>:</v>
      </c>
      <c r="J147" s="29">
        <f>'03_RS'!L10</f>
        <v>15</v>
      </c>
      <c r="L147" s="33">
        <f t="shared" si="82"/>
        <v>125</v>
      </c>
      <c r="M147" s="34">
        <f t="shared" si="83"/>
        <v>2</v>
      </c>
      <c r="O147" s="33">
        <f t="shared" si="84"/>
        <v>3020</v>
      </c>
      <c r="P147" s="34">
        <f t="shared" si="85"/>
        <v>3</v>
      </c>
      <c r="R147" s="33">
        <f t="shared" si="86"/>
        <v>2735</v>
      </c>
      <c r="S147" s="34">
        <f t="shared" si="87"/>
        <v>5</v>
      </c>
      <c r="U147" s="35">
        <f t="shared" si="88"/>
        <v>20305</v>
      </c>
      <c r="V147" s="71">
        <f t="shared" si="89"/>
        <v>2</v>
      </c>
    </row>
    <row r="148" spans="1:22" ht="15">
      <c r="A148" s="70" t="str">
        <f t="shared" si="90"/>
        <v>BOL Platz 4 Rang 3</v>
      </c>
      <c r="B148" s="28">
        <f>'04_ET'!A10</f>
        <v>4</v>
      </c>
      <c r="C148" s="28" t="str">
        <f>'04_ET'!B10</f>
        <v>TSV Weilheim</v>
      </c>
      <c r="D148" s="29">
        <f>'04_ET'!C10</f>
        <v>22</v>
      </c>
      <c r="E148" s="29">
        <f>'04_ET'!G10</f>
        <v>631</v>
      </c>
      <c r="F148" s="29" t="str">
        <f>'04_ET'!H10</f>
        <v>:</v>
      </c>
      <c r="G148" s="29">
        <f>'04_ET'!I10</f>
        <v>562</v>
      </c>
      <c r="H148" s="29">
        <f>'04_ET'!J10</f>
        <v>26</v>
      </c>
      <c r="I148" s="29" t="str">
        <f>'04_ET'!K10</f>
        <v>:</v>
      </c>
      <c r="J148" s="29">
        <f>'04_ET'!L10</f>
        <v>18</v>
      </c>
      <c r="L148" s="33">
        <f t="shared" si="82"/>
        <v>118.18181818181819</v>
      </c>
      <c r="M148" s="34">
        <f t="shared" si="83"/>
        <v>3</v>
      </c>
      <c r="N148" s="82"/>
      <c r="O148" s="33">
        <f t="shared" si="84"/>
        <v>2868.1818181818185</v>
      </c>
      <c r="P148" s="34">
        <f t="shared" si="85"/>
        <v>5</v>
      </c>
      <c r="Q148" s="82"/>
      <c r="R148" s="33">
        <f t="shared" si="86"/>
        <v>2554.5454545454545</v>
      </c>
      <c r="S148" s="34">
        <f t="shared" si="87"/>
        <v>3</v>
      </c>
      <c r="T148" s="82"/>
      <c r="U148" s="35">
        <f t="shared" si="88"/>
        <v>30503</v>
      </c>
      <c r="V148" s="71">
        <f t="shared" si="89"/>
        <v>3</v>
      </c>
    </row>
    <row r="149" spans="1:22" ht="15">
      <c r="A149" s="77" t="str">
        <f t="shared" si="90"/>
        <v>BOL Platz 4 Rang 1</v>
      </c>
      <c r="B149" s="28">
        <f>'05_SL'!A10</f>
        <v>4</v>
      </c>
      <c r="C149" s="28" t="str">
        <f>'05_SL'!B10</f>
        <v>TV Altenstadt</v>
      </c>
      <c r="D149" s="29">
        <f>'05_SL'!C10</f>
        <v>22</v>
      </c>
      <c r="E149" s="29">
        <f>'05_SL'!G10</f>
        <v>625</v>
      </c>
      <c r="F149" s="29" t="str">
        <f>'05_SL'!H10</f>
        <v>:</v>
      </c>
      <c r="G149" s="29">
        <f>'05_SL'!I10</f>
        <v>530</v>
      </c>
      <c r="H149" s="29">
        <f>'05_SL'!J10</f>
        <v>30</v>
      </c>
      <c r="I149" s="29" t="str">
        <f>'05_SL'!K10</f>
        <v>:</v>
      </c>
      <c r="J149" s="29">
        <f>'05_SL'!L10</f>
        <v>14</v>
      </c>
      <c r="L149" s="78">
        <f t="shared" si="82"/>
        <v>136.36363636363635</v>
      </c>
      <c r="M149" s="79">
        <f t="shared" si="83"/>
        <v>1</v>
      </c>
      <c r="O149" s="78">
        <f t="shared" si="84"/>
        <v>2840.909090909091</v>
      </c>
      <c r="P149" s="79">
        <f t="shared" si="85"/>
        <v>6</v>
      </c>
      <c r="R149" s="78">
        <f t="shared" si="86"/>
        <v>2409.090909090909</v>
      </c>
      <c r="S149" s="79">
        <f t="shared" si="87"/>
        <v>1</v>
      </c>
      <c r="U149" s="80">
        <f t="shared" si="88"/>
        <v>10601</v>
      </c>
      <c r="V149" s="81">
        <f t="shared" si="89"/>
        <v>1</v>
      </c>
    </row>
    <row r="150" spans="1:22" ht="15">
      <c r="A150" s="70" t="str">
        <f t="shared" si="90"/>
        <v>BOL Platz 4 Rang 4</v>
      </c>
      <c r="B150" s="28">
        <f>'06_AN'!A10</f>
        <v>4</v>
      </c>
      <c r="C150" s="28" t="str">
        <f>'06_AN'!B10</f>
        <v>Spvgg Renningen</v>
      </c>
      <c r="D150" s="29">
        <f>'06_AN'!C10</f>
        <v>22</v>
      </c>
      <c r="E150" s="29">
        <f>'06_AN'!G10</f>
        <v>556</v>
      </c>
      <c r="F150" s="29" t="str">
        <f>'06_AN'!H10</f>
        <v>:</v>
      </c>
      <c r="G150" s="29">
        <f>'06_AN'!I10</f>
        <v>535</v>
      </c>
      <c r="H150" s="29">
        <f>'06_AN'!J10</f>
        <v>26</v>
      </c>
      <c r="I150" s="29" t="str">
        <f>'06_AN'!K10</f>
        <v>:</v>
      </c>
      <c r="J150" s="29">
        <f>'06_AN'!L10</f>
        <v>18</v>
      </c>
      <c r="L150" s="33">
        <f t="shared" si="82"/>
        <v>118.18181818181819</v>
      </c>
      <c r="M150" s="34">
        <f t="shared" si="83"/>
        <v>3</v>
      </c>
      <c r="O150" s="33">
        <f t="shared" si="84"/>
        <v>2527.2727272727275</v>
      </c>
      <c r="P150" s="34">
        <f t="shared" si="85"/>
        <v>8</v>
      </c>
      <c r="R150" s="33">
        <f t="shared" si="86"/>
        <v>2431.8181818181815</v>
      </c>
      <c r="S150" s="34">
        <f t="shared" si="87"/>
        <v>2</v>
      </c>
      <c r="U150" s="35">
        <f t="shared" si="88"/>
        <v>30802</v>
      </c>
      <c r="V150" s="71">
        <f t="shared" si="89"/>
        <v>4</v>
      </c>
    </row>
    <row r="151" spans="1:22" ht="15">
      <c r="A151" s="70" t="str">
        <f t="shared" si="90"/>
        <v>BOL Platz 4 Rang 6</v>
      </c>
      <c r="B151" s="28">
        <f>'07_NZ'!A10</f>
        <v>4</v>
      </c>
      <c r="C151" s="28" t="str">
        <f>'07_NZ'!B10</f>
        <v>HSG Hossingen-Meßstetten</v>
      </c>
      <c r="D151" s="29">
        <f>'07_NZ'!C10</f>
        <v>22</v>
      </c>
      <c r="E151" s="29">
        <f>'07_NZ'!G10</f>
        <v>674</v>
      </c>
      <c r="F151" s="29" t="str">
        <f>'07_NZ'!H10</f>
        <v>:</v>
      </c>
      <c r="G151" s="29">
        <f>'07_NZ'!I10</f>
        <v>631</v>
      </c>
      <c r="H151" s="29">
        <f>'07_NZ'!J10</f>
        <v>25</v>
      </c>
      <c r="I151" s="29" t="str">
        <f>'07_NZ'!K10</f>
        <v>:</v>
      </c>
      <c r="J151" s="29">
        <f>'07_NZ'!L10</f>
        <v>19</v>
      </c>
      <c r="L151" s="33">
        <f t="shared" si="82"/>
        <v>113.63636363636364</v>
      </c>
      <c r="M151" s="34">
        <f t="shared" si="83"/>
        <v>6</v>
      </c>
      <c r="O151" s="33">
        <f t="shared" si="84"/>
        <v>3063.6363636363635</v>
      </c>
      <c r="P151" s="34">
        <f t="shared" si="85"/>
        <v>2</v>
      </c>
      <c r="R151" s="33">
        <f t="shared" si="86"/>
        <v>2868.1818181818185</v>
      </c>
      <c r="S151" s="34">
        <f t="shared" si="87"/>
        <v>6</v>
      </c>
      <c r="U151" s="35">
        <f t="shared" si="88"/>
        <v>60206</v>
      </c>
      <c r="V151" s="71">
        <f t="shared" si="89"/>
        <v>6</v>
      </c>
    </row>
    <row r="152" spans="1:22" ht="15.75" thickBot="1">
      <c r="A152" s="52" t="str">
        <f t="shared" si="90"/>
        <v>BOL Platz 4 Rang 5</v>
      </c>
      <c r="B152" s="53">
        <f>'08_BD'!A10</f>
        <v>4</v>
      </c>
      <c r="C152" s="53" t="str">
        <f>'08_BD'!B10</f>
        <v>TSV Lindau</v>
      </c>
      <c r="D152" s="54">
        <f>'08_BD'!C10</f>
        <v>20</v>
      </c>
      <c r="E152" s="54">
        <f>'08_BD'!G10</f>
        <v>542</v>
      </c>
      <c r="F152" s="54" t="str">
        <f>'08_BD'!H10</f>
        <v>:</v>
      </c>
      <c r="G152" s="54">
        <f>'08_BD'!I10</f>
        <v>546</v>
      </c>
      <c r="H152" s="54">
        <f>'08_BD'!J10</f>
        <v>23</v>
      </c>
      <c r="I152" s="54" t="str">
        <f>'08_BD'!K10</f>
        <v>:</v>
      </c>
      <c r="J152" s="54">
        <f>'08_BD'!L10</f>
        <v>17</v>
      </c>
      <c r="K152" s="55"/>
      <c r="L152" s="56">
        <f t="shared" si="82"/>
        <v>114.99999999999999</v>
      </c>
      <c r="M152" s="57">
        <f t="shared" si="83"/>
        <v>5</v>
      </c>
      <c r="N152" s="55"/>
      <c r="O152" s="56">
        <f t="shared" si="84"/>
        <v>2710</v>
      </c>
      <c r="P152" s="57">
        <f t="shared" si="85"/>
        <v>7</v>
      </c>
      <c r="Q152" s="55"/>
      <c r="R152" s="56">
        <f t="shared" si="86"/>
        <v>2730</v>
      </c>
      <c r="S152" s="57">
        <f t="shared" si="87"/>
        <v>4</v>
      </c>
      <c r="T152" s="55"/>
      <c r="U152" s="58">
        <f t="shared" si="88"/>
        <v>50704</v>
      </c>
      <c r="V152" s="59">
        <f t="shared" si="89"/>
        <v>5</v>
      </c>
    </row>
    <row r="153" spans="1:22" ht="15.75" thickTop="1">
      <c r="A153" s="44" t="str">
        <f>"BOL Platz "&amp;B153&amp;" Rang "&amp;V153</f>
        <v>BOL Platz 5 Rang 8</v>
      </c>
      <c r="B153" s="45">
        <f>'01_HF'!A11</f>
        <v>5</v>
      </c>
      <c r="C153" s="45" t="str">
        <f>'01_HF'!B11</f>
        <v>SV Germania Obrigheim</v>
      </c>
      <c r="D153" s="46">
        <f>'01_HF'!C11</f>
        <v>18</v>
      </c>
      <c r="E153" s="46">
        <f>'01_HF'!G11</f>
        <v>527</v>
      </c>
      <c r="F153" s="46" t="str">
        <f>'01_HF'!H11</f>
        <v>:</v>
      </c>
      <c r="G153" s="46">
        <f>'01_HF'!I11</f>
        <v>520</v>
      </c>
      <c r="H153" s="46">
        <f>'01_HF'!J11</f>
        <v>18</v>
      </c>
      <c r="I153" s="46" t="str">
        <f>'01_HF'!K11</f>
        <v>:</v>
      </c>
      <c r="J153" s="46">
        <f>'01_HF'!L11</f>
        <v>18</v>
      </c>
      <c r="K153" s="47"/>
      <c r="L153" s="48">
        <f t="shared" ref="L153:L160" si="91">(H153/D153)*100</f>
        <v>100</v>
      </c>
      <c r="M153" s="49">
        <f t="shared" ref="M153:M160" si="92">RANK(L153,$L$153:$L$160,0)</f>
        <v>8</v>
      </c>
      <c r="N153" s="47"/>
      <c r="O153" s="48">
        <f t="shared" ref="O153:O160" si="93">(E153/D153)*100</f>
        <v>2927.7777777777778</v>
      </c>
      <c r="P153" s="49">
        <f t="shared" ref="P153:P160" si="94">RANK(O153,$O$153:$O$160,0)</f>
        <v>4</v>
      </c>
      <c r="Q153" s="47"/>
      <c r="R153" s="48">
        <f t="shared" ref="R153:R160" si="95">(G153/D153)*100</f>
        <v>2888.8888888888891</v>
      </c>
      <c r="S153" s="49">
        <f t="shared" ref="S153:S160" si="96">RANK(R153,$R$153:$R$160,1)</f>
        <v>4</v>
      </c>
      <c r="T153" s="47"/>
      <c r="U153" s="50">
        <f t="shared" ref="U153:U160" si="97">VALUE(M153&amp;TEXT(P153,"00")&amp;TEXT(S153,"00"))</f>
        <v>80404</v>
      </c>
      <c r="V153" s="51">
        <f t="shared" ref="V153:V160" si="98">RANK(U153,$U$153:$U$160,1)</f>
        <v>8</v>
      </c>
    </row>
    <row r="154" spans="1:22" ht="15">
      <c r="A154" s="70" t="str">
        <f t="shared" ref="A154:A160" si="99">"BOL Platz "&amp;B154&amp;" Rang "&amp;V154</f>
        <v>BOL Platz 5 Rang 6</v>
      </c>
      <c r="B154" s="28">
        <f>'02_EM'!A11</f>
        <v>5</v>
      </c>
      <c r="C154" s="28" t="str">
        <f>'02_EM'!B11</f>
        <v>TSV Bönnigheim 2</v>
      </c>
      <c r="D154" s="29">
        <f>'02_EM'!C11</f>
        <v>20</v>
      </c>
      <c r="E154" s="29">
        <f>'02_EM'!G11</f>
        <v>582</v>
      </c>
      <c r="F154" s="29" t="str">
        <f>'02_EM'!H11</f>
        <v>:</v>
      </c>
      <c r="G154" s="29">
        <f>'02_EM'!I11</f>
        <v>576</v>
      </c>
      <c r="H154" s="29">
        <f>'02_EM'!J11</f>
        <v>21</v>
      </c>
      <c r="I154" s="29" t="str">
        <f>'02_EM'!K11</f>
        <v>:</v>
      </c>
      <c r="J154" s="29">
        <f>'02_EM'!L11</f>
        <v>19</v>
      </c>
      <c r="L154" s="33">
        <f t="shared" si="91"/>
        <v>105</v>
      </c>
      <c r="M154" s="34">
        <f t="shared" si="92"/>
        <v>6</v>
      </c>
      <c r="O154" s="33">
        <f t="shared" si="93"/>
        <v>2910</v>
      </c>
      <c r="P154" s="34">
        <f t="shared" si="94"/>
        <v>6</v>
      </c>
      <c r="R154" s="33">
        <f t="shared" si="95"/>
        <v>2880</v>
      </c>
      <c r="S154" s="34">
        <f t="shared" si="96"/>
        <v>2</v>
      </c>
      <c r="U154" s="35">
        <f t="shared" si="97"/>
        <v>60602</v>
      </c>
      <c r="V154" s="71">
        <f t="shared" si="98"/>
        <v>6</v>
      </c>
    </row>
    <row r="155" spans="1:22" ht="15">
      <c r="A155" s="70" t="str">
        <f t="shared" si="99"/>
        <v>BOL Platz 5 Rang 3</v>
      </c>
      <c r="B155" s="28">
        <f>'03_RS'!A11</f>
        <v>5</v>
      </c>
      <c r="C155" s="28" t="str">
        <f>'03_RS'!B11</f>
        <v>TSV Schmiden 1902 2</v>
      </c>
      <c r="D155" s="29">
        <f>'03_RS'!C11</f>
        <v>20</v>
      </c>
      <c r="E155" s="29">
        <f>'03_RS'!G11</f>
        <v>619</v>
      </c>
      <c r="F155" s="29" t="str">
        <f>'03_RS'!H11</f>
        <v>:</v>
      </c>
      <c r="G155" s="29">
        <f>'03_RS'!I11</f>
        <v>576</v>
      </c>
      <c r="H155" s="29">
        <f>'03_RS'!J11</f>
        <v>22</v>
      </c>
      <c r="I155" s="29" t="str">
        <f>'03_RS'!K11</f>
        <v>:</v>
      </c>
      <c r="J155" s="29">
        <f>'03_RS'!L11</f>
        <v>18</v>
      </c>
      <c r="L155" s="33">
        <f t="shared" si="91"/>
        <v>110.00000000000001</v>
      </c>
      <c r="M155" s="34">
        <f t="shared" si="92"/>
        <v>3</v>
      </c>
      <c r="O155" s="33">
        <f t="shared" si="93"/>
        <v>3095</v>
      </c>
      <c r="P155" s="34">
        <f t="shared" si="94"/>
        <v>2</v>
      </c>
      <c r="R155" s="33">
        <f t="shared" si="95"/>
        <v>2880</v>
      </c>
      <c r="S155" s="34">
        <f t="shared" si="96"/>
        <v>2</v>
      </c>
      <c r="U155" s="35">
        <f t="shared" si="97"/>
        <v>30202</v>
      </c>
      <c r="V155" s="71">
        <f t="shared" si="98"/>
        <v>3</v>
      </c>
    </row>
    <row r="156" spans="1:22" ht="15">
      <c r="A156" s="70" t="str">
        <f t="shared" si="99"/>
        <v>BOL Platz 5 Rang 5</v>
      </c>
      <c r="B156" s="28">
        <f>'04_ET'!A11</f>
        <v>5</v>
      </c>
      <c r="C156" s="28" t="str">
        <f>'04_ET'!B11</f>
        <v>TSV Grabenstetten 1913</v>
      </c>
      <c r="D156" s="29">
        <f>'04_ET'!C11</f>
        <v>22</v>
      </c>
      <c r="E156" s="29">
        <f>'04_ET'!G11</f>
        <v>643</v>
      </c>
      <c r="F156" s="29" t="str">
        <f>'04_ET'!H11</f>
        <v>:</v>
      </c>
      <c r="G156" s="29">
        <f>'04_ET'!I11</f>
        <v>638</v>
      </c>
      <c r="H156" s="29">
        <f>'04_ET'!J11</f>
        <v>24</v>
      </c>
      <c r="I156" s="29" t="str">
        <f>'04_ET'!K11</f>
        <v>:</v>
      </c>
      <c r="J156" s="29">
        <f>'04_ET'!L11</f>
        <v>20</v>
      </c>
      <c r="L156" s="33">
        <f t="shared" si="91"/>
        <v>109.09090909090908</v>
      </c>
      <c r="M156" s="34">
        <f t="shared" si="92"/>
        <v>5</v>
      </c>
      <c r="N156" s="82"/>
      <c r="O156" s="33">
        <f t="shared" si="93"/>
        <v>2922.7272727272725</v>
      </c>
      <c r="P156" s="34">
        <f t="shared" si="94"/>
        <v>5</v>
      </c>
      <c r="Q156" s="82"/>
      <c r="R156" s="33">
        <f t="shared" si="95"/>
        <v>2900</v>
      </c>
      <c r="S156" s="34">
        <f t="shared" si="96"/>
        <v>7</v>
      </c>
      <c r="T156" s="82"/>
      <c r="U156" s="35">
        <f t="shared" si="97"/>
        <v>50507</v>
      </c>
      <c r="V156" s="71">
        <f t="shared" si="98"/>
        <v>5</v>
      </c>
    </row>
    <row r="157" spans="1:22" ht="15">
      <c r="A157" s="77" t="str">
        <f t="shared" si="99"/>
        <v>BOL Platz 5 Rang 1</v>
      </c>
      <c r="B157" s="28">
        <f>'05_SL'!A11</f>
        <v>5</v>
      </c>
      <c r="C157" s="28" t="str">
        <f>'05_SL'!B11</f>
        <v>HSG Bargau/Bettringen</v>
      </c>
      <c r="D157" s="29">
        <f>'05_SL'!C11</f>
        <v>22</v>
      </c>
      <c r="E157" s="29">
        <f>'05_SL'!G11</f>
        <v>619</v>
      </c>
      <c r="F157" s="29" t="str">
        <f>'05_SL'!H11</f>
        <v>:</v>
      </c>
      <c r="G157" s="29">
        <f>'05_SL'!I11</f>
        <v>559</v>
      </c>
      <c r="H157" s="29">
        <f>'05_SL'!J11</f>
        <v>28</v>
      </c>
      <c r="I157" s="29" t="str">
        <f>'05_SL'!K11</f>
        <v>:</v>
      </c>
      <c r="J157" s="29">
        <f>'05_SL'!L11</f>
        <v>16</v>
      </c>
      <c r="L157" s="78">
        <f t="shared" si="91"/>
        <v>127.27272727272727</v>
      </c>
      <c r="M157" s="79">
        <f t="shared" si="92"/>
        <v>1</v>
      </c>
      <c r="O157" s="78">
        <f t="shared" si="93"/>
        <v>2813.6363636363635</v>
      </c>
      <c r="P157" s="79">
        <f t="shared" si="94"/>
        <v>8</v>
      </c>
      <c r="R157" s="78">
        <f t="shared" si="95"/>
        <v>2540.909090909091</v>
      </c>
      <c r="S157" s="79">
        <f t="shared" si="96"/>
        <v>1</v>
      </c>
      <c r="U157" s="80">
        <f t="shared" si="97"/>
        <v>10801</v>
      </c>
      <c r="V157" s="81">
        <f t="shared" si="98"/>
        <v>1</v>
      </c>
    </row>
    <row r="158" spans="1:22" ht="15">
      <c r="A158" s="70" t="str">
        <f t="shared" si="99"/>
        <v>BOL Platz 5 Rang 7</v>
      </c>
      <c r="B158" s="28">
        <f>'06_AN'!A11</f>
        <v>5</v>
      </c>
      <c r="C158" s="28" t="str">
        <f>'06_AN'!B11</f>
        <v>TV Großengstingen</v>
      </c>
      <c r="D158" s="29">
        <f>'06_AN'!C11</f>
        <v>22</v>
      </c>
      <c r="E158" s="29">
        <f>'06_AN'!G11</f>
        <v>648</v>
      </c>
      <c r="F158" s="29" t="str">
        <f>'06_AN'!H11</f>
        <v>:</v>
      </c>
      <c r="G158" s="29">
        <f>'06_AN'!I11</f>
        <v>636</v>
      </c>
      <c r="H158" s="29">
        <f>'06_AN'!J11</f>
        <v>23</v>
      </c>
      <c r="I158" s="29" t="str">
        <f>'06_AN'!K11</f>
        <v>:</v>
      </c>
      <c r="J158" s="29">
        <f>'06_AN'!L11</f>
        <v>21</v>
      </c>
      <c r="L158" s="33">
        <f t="shared" si="91"/>
        <v>104.54545454545455</v>
      </c>
      <c r="M158" s="34">
        <f t="shared" si="92"/>
        <v>7</v>
      </c>
      <c r="O158" s="33">
        <f t="shared" si="93"/>
        <v>2945.4545454545455</v>
      </c>
      <c r="P158" s="34">
        <f t="shared" si="94"/>
        <v>3</v>
      </c>
      <c r="R158" s="33">
        <f t="shared" si="95"/>
        <v>2890.909090909091</v>
      </c>
      <c r="S158" s="34">
        <f t="shared" si="96"/>
        <v>5</v>
      </c>
      <c r="U158" s="35">
        <f t="shared" si="97"/>
        <v>70305</v>
      </c>
      <c r="V158" s="71">
        <f t="shared" si="98"/>
        <v>7</v>
      </c>
    </row>
    <row r="159" spans="1:22" ht="15">
      <c r="A159" s="70" t="str">
        <f t="shared" si="99"/>
        <v>BOL Platz 5 Rang 2</v>
      </c>
      <c r="B159" s="28">
        <f>'07_NZ'!A11</f>
        <v>5</v>
      </c>
      <c r="C159" s="28" t="str">
        <f>'07_NZ'!B11</f>
        <v>VfH 87 Schwenningen</v>
      </c>
      <c r="D159" s="29">
        <f>'07_NZ'!C11</f>
        <v>22</v>
      </c>
      <c r="E159" s="29">
        <f>'07_NZ'!G11</f>
        <v>720</v>
      </c>
      <c r="F159" s="29" t="str">
        <f>'07_NZ'!H11</f>
        <v>:</v>
      </c>
      <c r="G159" s="29">
        <f>'07_NZ'!I11</f>
        <v>650</v>
      </c>
      <c r="H159" s="29">
        <f>'07_NZ'!J11</f>
        <v>25</v>
      </c>
      <c r="I159" s="29" t="str">
        <f>'07_NZ'!K11</f>
        <v>:</v>
      </c>
      <c r="J159" s="29">
        <f>'07_NZ'!L11</f>
        <v>19</v>
      </c>
      <c r="L159" s="33">
        <f t="shared" si="91"/>
        <v>113.63636363636364</v>
      </c>
      <c r="M159" s="34">
        <f t="shared" si="92"/>
        <v>2</v>
      </c>
      <c r="O159" s="33">
        <f t="shared" si="93"/>
        <v>3272.7272727272725</v>
      </c>
      <c r="P159" s="34">
        <f t="shared" si="94"/>
        <v>1</v>
      </c>
      <c r="R159" s="33">
        <f t="shared" si="95"/>
        <v>2954.5454545454545</v>
      </c>
      <c r="S159" s="34">
        <f t="shared" si="96"/>
        <v>8</v>
      </c>
      <c r="U159" s="35">
        <f t="shared" si="97"/>
        <v>20108</v>
      </c>
      <c r="V159" s="71">
        <f t="shared" si="98"/>
        <v>2</v>
      </c>
    </row>
    <row r="160" spans="1:22" ht="15.75" thickBot="1">
      <c r="A160" s="52" t="str">
        <f t="shared" si="99"/>
        <v>BOL Platz 5 Rang 4</v>
      </c>
      <c r="B160" s="53">
        <f>'08_BD'!A11</f>
        <v>5</v>
      </c>
      <c r="C160" s="53" t="str">
        <f>'08_BD'!B11</f>
        <v>Bregenz Handball 2</v>
      </c>
      <c r="D160" s="54">
        <f>'08_BD'!C11</f>
        <v>20</v>
      </c>
      <c r="E160" s="54">
        <f>'08_BD'!G11</f>
        <v>581</v>
      </c>
      <c r="F160" s="54" t="str">
        <f>'08_BD'!H11</f>
        <v>:</v>
      </c>
      <c r="G160" s="54">
        <f>'08_BD'!I11</f>
        <v>579</v>
      </c>
      <c r="H160" s="54">
        <f>'08_BD'!J11</f>
        <v>22</v>
      </c>
      <c r="I160" s="54" t="str">
        <f>'08_BD'!K11</f>
        <v>:</v>
      </c>
      <c r="J160" s="54">
        <f>'08_BD'!L11</f>
        <v>18</v>
      </c>
      <c r="K160" s="55"/>
      <c r="L160" s="56">
        <f t="shared" si="91"/>
        <v>110.00000000000001</v>
      </c>
      <c r="M160" s="57">
        <f t="shared" si="92"/>
        <v>3</v>
      </c>
      <c r="N160" s="55"/>
      <c r="O160" s="56">
        <f t="shared" si="93"/>
        <v>2905</v>
      </c>
      <c r="P160" s="57">
        <f t="shared" si="94"/>
        <v>7</v>
      </c>
      <c r="Q160" s="55"/>
      <c r="R160" s="56">
        <f t="shared" si="95"/>
        <v>2895</v>
      </c>
      <c r="S160" s="57">
        <f t="shared" si="96"/>
        <v>6</v>
      </c>
      <c r="T160" s="55"/>
      <c r="U160" s="58">
        <f t="shared" si="97"/>
        <v>30706</v>
      </c>
      <c r="V160" s="59">
        <f t="shared" si="98"/>
        <v>4</v>
      </c>
    </row>
    <row r="161" spans="1:22" ht="15.75" thickTop="1">
      <c r="A161" s="44" t="str">
        <f>"BOL Platz "&amp;B161&amp;" Rang "&amp;V161</f>
        <v>BOL Platz 6 Rang 7</v>
      </c>
      <c r="B161" s="45">
        <f>'01_HF'!A12</f>
        <v>6</v>
      </c>
      <c r="C161" s="45" t="str">
        <f>'01_HF'!B12</f>
        <v>HSG Kochertürn/Stein</v>
      </c>
      <c r="D161" s="46">
        <f>'01_HF'!C12</f>
        <v>18</v>
      </c>
      <c r="E161" s="46">
        <f>'01_HF'!G12</f>
        <v>528</v>
      </c>
      <c r="F161" s="46" t="str">
        <f>'01_HF'!H12</f>
        <v>:</v>
      </c>
      <c r="G161" s="46">
        <f>'01_HF'!I12</f>
        <v>554</v>
      </c>
      <c r="H161" s="46">
        <f>'01_HF'!J12</f>
        <v>16</v>
      </c>
      <c r="I161" s="46" t="str">
        <f>'01_HF'!K12</f>
        <v>:</v>
      </c>
      <c r="J161" s="46">
        <f>'01_HF'!L12</f>
        <v>20</v>
      </c>
      <c r="K161" s="47"/>
      <c r="L161" s="48">
        <f t="shared" ref="L161:L168" si="100">(H161/D161)*100</f>
        <v>88.888888888888886</v>
      </c>
      <c r="M161" s="49">
        <f>RANK(L161,$L$161:$L$168,0)</f>
        <v>7</v>
      </c>
      <c r="N161" s="47"/>
      <c r="O161" s="48">
        <f t="shared" ref="O161:O168" si="101">(E161/D161)*100</f>
        <v>2933.333333333333</v>
      </c>
      <c r="P161" s="49">
        <f>RANK(O161,$O$161:$O$168,0)</f>
        <v>3</v>
      </c>
      <c r="Q161" s="47"/>
      <c r="R161" s="48">
        <f t="shared" ref="R161:R168" si="102">(G161/D161)*100</f>
        <v>3077.7777777777778</v>
      </c>
      <c r="S161" s="49">
        <f>RANK(R161,$R$161:$R$168,1)</f>
        <v>6</v>
      </c>
      <c r="T161" s="47"/>
      <c r="U161" s="50">
        <f t="shared" ref="U161:U168" si="103">VALUE(M161&amp;TEXT(P161,"00")&amp;TEXT(S161,"00"))</f>
        <v>70306</v>
      </c>
      <c r="V161" s="51">
        <f>RANK(U161,$U$161:$U$168,1)</f>
        <v>7</v>
      </c>
    </row>
    <row r="162" spans="1:22" ht="15">
      <c r="A162" s="70" t="str">
        <f t="shared" ref="A162:A168" si="104">"BOL Platz "&amp;B162&amp;" Rang "&amp;V162</f>
        <v>BOL Platz 6 Rang 5</v>
      </c>
      <c r="B162" s="28">
        <f>'02_EM'!A12</f>
        <v>6</v>
      </c>
      <c r="C162" s="28" t="str">
        <f>'02_EM'!B12</f>
        <v>HSG Marbach-Rielingshausen</v>
      </c>
      <c r="D162" s="29">
        <f>'02_EM'!C12</f>
        <v>20</v>
      </c>
      <c r="E162" s="29">
        <f>'02_EM'!G12</f>
        <v>541</v>
      </c>
      <c r="F162" s="29" t="str">
        <f>'02_EM'!H12</f>
        <v>:</v>
      </c>
      <c r="G162" s="29">
        <f>'02_EM'!I12</f>
        <v>573</v>
      </c>
      <c r="H162" s="29">
        <f>'02_EM'!J12</f>
        <v>20</v>
      </c>
      <c r="I162" s="29" t="str">
        <f>'02_EM'!K12</f>
        <v>:</v>
      </c>
      <c r="J162" s="29">
        <f>'02_EM'!L12</f>
        <v>20</v>
      </c>
      <c r="L162" s="33">
        <f t="shared" si="100"/>
        <v>100</v>
      </c>
      <c r="M162" s="34">
        <f t="shared" ref="M162:M168" si="105">RANK(L162,$L$161:$L$168,0)</f>
        <v>2</v>
      </c>
      <c r="O162" s="33">
        <f t="shared" si="101"/>
        <v>2705</v>
      </c>
      <c r="P162" s="34">
        <f t="shared" ref="P162:P168" si="106">RANK(O162,$O$161:$O$168,0)</f>
        <v>6</v>
      </c>
      <c r="R162" s="33">
        <f t="shared" si="102"/>
        <v>2865</v>
      </c>
      <c r="S162" s="34">
        <f t="shared" ref="S162:S168" si="107">RANK(R162,$R$161:$R$168,1)</f>
        <v>4</v>
      </c>
      <c r="U162" s="35">
        <f t="shared" si="103"/>
        <v>20604</v>
      </c>
      <c r="V162" s="71">
        <f t="shared" ref="V162:V168" si="108">RANK(U162,$U$161:$U$168,1)</f>
        <v>5</v>
      </c>
    </row>
    <row r="163" spans="1:22" ht="15">
      <c r="A163" s="70" t="str">
        <f t="shared" si="104"/>
        <v>BOL Platz 6 Rang 1</v>
      </c>
      <c r="B163" s="28">
        <f>'03_RS'!A12</f>
        <v>6</v>
      </c>
      <c r="C163" s="28" t="str">
        <f>'03_RS'!B12</f>
        <v>HSG Oberer Neckar</v>
      </c>
      <c r="D163" s="29">
        <f>'03_RS'!C12</f>
        <v>20</v>
      </c>
      <c r="E163" s="29">
        <f>'03_RS'!G12</f>
        <v>675</v>
      </c>
      <c r="F163" s="29" t="str">
        <f>'03_RS'!H12</f>
        <v>:</v>
      </c>
      <c r="G163" s="29">
        <f>'03_RS'!I12</f>
        <v>667</v>
      </c>
      <c r="H163" s="29">
        <f>'03_RS'!J12</f>
        <v>21</v>
      </c>
      <c r="I163" s="29" t="str">
        <f>'03_RS'!K12</f>
        <v>:</v>
      </c>
      <c r="J163" s="29">
        <f>'03_RS'!L12</f>
        <v>19</v>
      </c>
      <c r="L163" s="33">
        <f t="shared" si="100"/>
        <v>105</v>
      </c>
      <c r="M163" s="34">
        <f t="shared" si="105"/>
        <v>1</v>
      </c>
      <c r="O163" s="33">
        <f t="shared" si="101"/>
        <v>3375</v>
      </c>
      <c r="P163" s="34">
        <f t="shared" si="106"/>
        <v>1</v>
      </c>
      <c r="R163" s="33">
        <f t="shared" si="102"/>
        <v>3335</v>
      </c>
      <c r="S163" s="34">
        <f t="shared" si="107"/>
        <v>8</v>
      </c>
      <c r="U163" s="35">
        <f t="shared" si="103"/>
        <v>10108</v>
      </c>
      <c r="V163" s="71">
        <f t="shared" si="108"/>
        <v>1</v>
      </c>
    </row>
    <row r="164" spans="1:22" ht="15">
      <c r="A164" s="70" t="str">
        <f t="shared" si="104"/>
        <v>BOL Platz 6 Rang 2</v>
      </c>
      <c r="B164" s="28">
        <f>'04_ET'!A12</f>
        <v>6</v>
      </c>
      <c r="C164" s="28" t="str">
        <f>'04_ET'!B12</f>
        <v>TSV Denkendorf 2</v>
      </c>
      <c r="D164" s="29">
        <f>'04_ET'!C12</f>
        <v>22</v>
      </c>
      <c r="E164" s="29">
        <f>'04_ET'!G12</f>
        <v>671</v>
      </c>
      <c r="F164" s="29" t="str">
        <f>'04_ET'!H12</f>
        <v>:</v>
      </c>
      <c r="G164" s="29">
        <f>'04_ET'!I12</f>
        <v>690</v>
      </c>
      <c r="H164" s="29">
        <f>'04_ET'!J12</f>
        <v>22</v>
      </c>
      <c r="I164" s="29" t="str">
        <f>'04_ET'!K12</f>
        <v>:</v>
      </c>
      <c r="J164" s="29">
        <f>'04_ET'!L12</f>
        <v>22</v>
      </c>
      <c r="L164" s="33">
        <f t="shared" si="100"/>
        <v>100</v>
      </c>
      <c r="M164" s="34">
        <f t="shared" si="105"/>
        <v>2</v>
      </c>
      <c r="N164" s="82"/>
      <c r="O164" s="33">
        <f t="shared" si="101"/>
        <v>3050</v>
      </c>
      <c r="P164" s="34">
        <f t="shared" si="106"/>
        <v>2</v>
      </c>
      <c r="Q164" s="82"/>
      <c r="R164" s="33">
        <f t="shared" si="102"/>
        <v>3136.3636363636365</v>
      </c>
      <c r="S164" s="34">
        <f t="shared" si="107"/>
        <v>7</v>
      </c>
      <c r="T164" s="82"/>
      <c r="U164" s="35">
        <f t="shared" si="103"/>
        <v>20207</v>
      </c>
      <c r="V164" s="71">
        <f t="shared" si="108"/>
        <v>2</v>
      </c>
    </row>
    <row r="165" spans="1:22" ht="15">
      <c r="A165" s="77" t="str">
        <f t="shared" si="104"/>
        <v>BOL Platz 6 Rang 4</v>
      </c>
      <c r="B165" s="28">
        <f>'05_SL'!A12</f>
        <v>6</v>
      </c>
      <c r="C165" s="28" t="str">
        <f>'05_SL'!B12</f>
        <v>SG Hofen/Hüttlingen 2</v>
      </c>
      <c r="D165" s="29">
        <f>'05_SL'!C12</f>
        <v>22</v>
      </c>
      <c r="E165" s="29">
        <f>'05_SL'!G12</f>
        <v>606</v>
      </c>
      <c r="F165" s="29" t="str">
        <f>'05_SL'!H12</f>
        <v>:</v>
      </c>
      <c r="G165" s="29">
        <f>'05_SL'!I12</f>
        <v>617</v>
      </c>
      <c r="H165" s="29">
        <f>'05_SL'!J12</f>
        <v>22</v>
      </c>
      <c r="I165" s="29" t="str">
        <f>'05_SL'!K12</f>
        <v>:</v>
      </c>
      <c r="J165" s="29">
        <f>'05_SL'!L12</f>
        <v>22</v>
      </c>
      <c r="L165" s="78">
        <f t="shared" si="100"/>
        <v>100</v>
      </c>
      <c r="M165" s="79">
        <f t="shared" si="105"/>
        <v>2</v>
      </c>
      <c r="O165" s="78">
        <f t="shared" si="101"/>
        <v>2754.5454545454545</v>
      </c>
      <c r="P165" s="79">
        <f t="shared" si="106"/>
        <v>5</v>
      </c>
      <c r="R165" s="78">
        <f t="shared" si="102"/>
        <v>2804.5454545454545</v>
      </c>
      <c r="S165" s="79">
        <f t="shared" si="107"/>
        <v>2</v>
      </c>
      <c r="U165" s="80">
        <f t="shared" si="103"/>
        <v>20502</v>
      </c>
      <c r="V165" s="81">
        <f t="shared" si="108"/>
        <v>4</v>
      </c>
    </row>
    <row r="166" spans="1:22" ht="15">
      <c r="A166" s="70" t="str">
        <f t="shared" si="104"/>
        <v>BOL Platz 6 Rang 3</v>
      </c>
      <c r="B166" s="28">
        <f>'06_AN'!A12</f>
        <v>6</v>
      </c>
      <c r="C166" s="28" t="str">
        <f>'06_AN'!B12</f>
        <v>TSV Altensteig 2</v>
      </c>
      <c r="D166" s="29">
        <f>'06_AN'!C12</f>
        <v>22</v>
      </c>
      <c r="E166" s="29">
        <f>'06_AN'!G12</f>
        <v>617</v>
      </c>
      <c r="F166" s="29" t="str">
        <f>'06_AN'!H12</f>
        <v>:</v>
      </c>
      <c r="G166" s="29">
        <f>'06_AN'!I12</f>
        <v>625</v>
      </c>
      <c r="H166" s="29">
        <f>'06_AN'!J12</f>
        <v>22</v>
      </c>
      <c r="I166" s="29" t="str">
        <f>'06_AN'!K12</f>
        <v>:</v>
      </c>
      <c r="J166" s="29">
        <f>'06_AN'!L12</f>
        <v>22</v>
      </c>
      <c r="L166" s="33">
        <f t="shared" si="100"/>
        <v>100</v>
      </c>
      <c r="M166" s="34">
        <f t="shared" si="105"/>
        <v>2</v>
      </c>
      <c r="O166" s="33">
        <f t="shared" si="101"/>
        <v>2804.5454545454545</v>
      </c>
      <c r="P166" s="34">
        <f t="shared" si="106"/>
        <v>4</v>
      </c>
      <c r="R166" s="33">
        <f t="shared" si="102"/>
        <v>2840.909090909091</v>
      </c>
      <c r="S166" s="34">
        <f t="shared" si="107"/>
        <v>3</v>
      </c>
      <c r="U166" s="35">
        <f t="shared" si="103"/>
        <v>20403</v>
      </c>
      <c r="V166" s="71">
        <f t="shared" si="108"/>
        <v>3</v>
      </c>
    </row>
    <row r="167" spans="1:22" ht="15">
      <c r="A167" s="70" t="str">
        <f t="shared" si="104"/>
        <v>BOL Platz 6 Rang 8</v>
      </c>
      <c r="B167" s="28">
        <f>'07_NZ'!A12</f>
        <v>6</v>
      </c>
      <c r="C167" s="28" t="str">
        <f>'07_NZ'!B12</f>
        <v>HWB Handball Winterlingen-Bitz</v>
      </c>
      <c r="D167" s="29">
        <f>'07_NZ'!C12</f>
        <v>22</v>
      </c>
      <c r="E167" s="29">
        <f>'07_NZ'!G12</f>
        <v>593</v>
      </c>
      <c r="F167" s="29" t="str">
        <f>'07_NZ'!H12</f>
        <v>:</v>
      </c>
      <c r="G167" s="29">
        <f>'07_NZ'!I12</f>
        <v>631</v>
      </c>
      <c r="H167" s="29">
        <f>'07_NZ'!J12</f>
        <v>19</v>
      </c>
      <c r="I167" s="29" t="str">
        <f>'07_NZ'!K12</f>
        <v>:</v>
      </c>
      <c r="J167" s="29">
        <f>'07_NZ'!L12</f>
        <v>25</v>
      </c>
      <c r="L167" s="33">
        <f t="shared" si="100"/>
        <v>86.36363636363636</v>
      </c>
      <c r="M167" s="34">
        <f t="shared" si="105"/>
        <v>8</v>
      </c>
      <c r="O167" s="33">
        <f t="shared" si="101"/>
        <v>2695.4545454545455</v>
      </c>
      <c r="P167" s="34">
        <f t="shared" si="106"/>
        <v>7</v>
      </c>
      <c r="R167" s="33">
        <f t="shared" si="102"/>
        <v>2868.1818181818185</v>
      </c>
      <c r="S167" s="34">
        <f t="shared" si="107"/>
        <v>5</v>
      </c>
      <c r="U167" s="35">
        <f t="shared" si="103"/>
        <v>80705</v>
      </c>
      <c r="V167" s="71">
        <f t="shared" si="108"/>
        <v>8</v>
      </c>
    </row>
    <row r="168" spans="1:22" ht="15.75" thickBot="1">
      <c r="A168" s="52" t="str">
        <f t="shared" si="104"/>
        <v>BOL Platz 6 Rang 6</v>
      </c>
      <c r="B168" s="53">
        <f>'08_BD'!A12</f>
        <v>6</v>
      </c>
      <c r="C168" s="53" t="str">
        <f>'08_BD'!B12</f>
        <v>TSB 1847 Ravensburg</v>
      </c>
      <c r="D168" s="54">
        <f>'08_BD'!C12</f>
        <v>20</v>
      </c>
      <c r="E168" s="54">
        <f>'08_BD'!G12</f>
        <v>532</v>
      </c>
      <c r="F168" s="54" t="str">
        <f>'08_BD'!H12</f>
        <v>:</v>
      </c>
      <c r="G168" s="54">
        <f>'08_BD'!I12</f>
        <v>534</v>
      </c>
      <c r="H168" s="54">
        <f>'08_BD'!J12</f>
        <v>19</v>
      </c>
      <c r="I168" s="54" t="str">
        <f>'08_BD'!K12</f>
        <v>:</v>
      </c>
      <c r="J168" s="54">
        <f>'08_BD'!L12</f>
        <v>21</v>
      </c>
      <c r="K168" s="55"/>
      <c r="L168" s="56">
        <f t="shared" si="100"/>
        <v>95</v>
      </c>
      <c r="M168" s="57">
        <f t="shared" si="105"/>
        <v>6</v>
      </c>
      <c r="N168" s="55"/>
      <c r="O168" s="56">
        <f t="shared" si="101"/>
        <v>2660</v>
      </c>
      <c r="P168" s="57">
        <f t="shared" si="106"/>
        <v>8</v>
      </c>
      <c r="Q168" s="55"/>
      <c r="R168" s="56">
        <f t="shared" si="102"/>
        <v>2670</v>
      </c>
      <c r="S168" s="57">
        <f t="shared" si="107"/>
        <v>1</v>
      </c>
      <c r="T168" s="55"/>
      <c r="U168" s="58">
        <f t="shared" si="103"/>
        <v>60801</v>
      </c>
      <c r="V168" s="59">
        <f t="shared" si="108"/>
        <v>6</v>
      </c>
    </row>
    <row r="169" spans="1:22" ht="15" thickTop="1"/>
  </sheetData>
  <mergeCells count="11">
    <mergeCell ref="E116:K116"/>
    <mergeCell ref="E117:K117"/>
    <mergeCell ref="M116:Q116"/>
    <mergeCell ref="M117:Q117"/>
    <mergeCell ref="S116:V116"/>
    <mergeCell ref="S117:V117"/>
    <mergeCell ref="E29:G29"/>
    <mergeCell ref="H29:J29"/>
    <mergeCell ref="E46:G46"/>
    <mergeCell ref="H46:J46"/>
    <mergeCell ref="E5:G5"/>
  </mergeCells>
  <phoneticPr fontId="3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F006-67FC-47D0-847E-B9463D2D53D7}">
  <sheetPr>
    <tabColor theme="8" tint="0.79998168889431442"/>
  </sheetPr>
  <dimension ref="A1:V153"/>
  <sheetViews>
    <sheetView workbookViewId="0"/>
  </sheetViews>
  <sheetFormatPr baseColWidth="10" defaultRowHeight="14.25"/>
  <cols>
    <col min="1" max="1" width="20.5" customWidth="1"/>
    <col min="2" max="2" width="4.5" customWidth="1"/>
    <col min="3" max="3" width="28.375" style="29" customWidth="1"/>
    <col min="4" max="4" width="4" style="29" bestFit="1" customWidth="1"/>
    <col min="5" max="5" width="4" style="29" customWidth="1"/>
    <col min="6" max="6" width="2.375" style="29" customWidth="1"/>
    <col min="7" max="8" width="4" style="29" customWidth="1"/>
    <col min="9" max="9" width="2.375" style="29" customWidth="1"/>
    <col min="10" max="10" width="4" style="29" customWidth="1"/>
    <col min="11" max="11" width="6.125" customWidth="1"/>
    <col min="13" max="13" width="6.5" customWidth="1"/>
    <col min="14" max="14" width="1.75" customWidth="1"/>
    <col min="16" max="16" width="6.5" customWidth="1"/>
    <col min="17" max="17" width="1.75" customWidth="1"/>
    <col min="19" max="19" width="6.5" customWidth="1"/>
    <col min="20" max="20" width="1.75" customWidth="1"/>
    <col min="22" max="22" width="6.5" customWidth="1"/>
  </cols>
  <sheetData>
    <row r="1" spans="1:12" ht="15">
      <c r="A1" s="83" t="str">
        <f>HBW!A1</f>
        <v>Handball Baden-Württemberg</v>
      </c>
      <c r="B1" s="84"/>
      <c r="C1" s="85"/>
    </row>
    <row r="2" spans="1:12" ht="15">
      <c r="A2" s="86" t="str">
        <f>HBW!A2</f>
        <v>28.04.2025 - 04.05.2025</v>
      </c>
      <c r="B2" s="87"/>
      <c r="C2" s="88"/>
    </row>
    <row r="4" spans="1:12" ht="15">
      <c r="B4" s="60" t="str">
        <f>HBW!A24</f>
        <v>Frauen Regionalliga Baden-Württemberg (F-RL-BW)</v>
      </c>
    </row>
    <row r="5" spans="1:12">
      <c r="D5" s="29" t="str">
        <f>HBW!C6</f>
        <v>G</v>
      </c>
      <c r="E5" s="227" t="str">
        <f>HBW!H6</f>
        <v>Tore</v>
      </c>
      <c r="F5" s="227"/>
      <c r="G5" s="227"/>
      <c r="I5" s="29" t="str">
        <f>HBW!K6</f>
        <v>Punkte</v>
      </c>
      <c r="K5" s="29"/>
    </row>
    <row r="6" spans="1:12">
      <c r="B6" s="28">
        <f>HBW!A26</f>
        <v>1</v>
      </c>
      <c r="C6" s="28" t="str">
        <f>HBW!B26</f>
        <v>TuS Schutterwald</v>
      </c>
      <c r="D6" s="28">
        <f>HBW!C26</f>
        <v>24</v>
      </c>
      <c r="E6" s="28">
        <f>HBW!G26</f>
        <v>758</v>
      </c>
      <c r="F6" s="28" t="str">
        <f>HBW!H26</f>
        <v>:</v>
      </c>
      <c r="G6" s="28">
        <f>HBW!I26</f>
        <v>608</v>
      </c>
      <c r="H6" s="29">
        <f>HBW!J26</f>
        <v>44</v>
      </c>
      <c r="I6" s="29" t="str">
        <f>HBW!K26</f>
        <v>:</v>
      </c>
      <c r="J6" s="29">
        <f>HBW!L26</f>
        <v>4</v>
      </c>
      <c r="L6" t="str">
        <f>IF(VLOOKUP(C6,Listen!E:F,2,FALSE)=0,"",VLOOKUP(C6,Listen!E:F,2,FALSE))</f>
        <v>SHV</v>
      </c>
    </row>
    <row r="7" spans="1:12">
      <c r="B7" s="28">
        <f>HBW!A27</f>
        <v>2</v>
      </c>
      <c r="C7" s="28" t="str">
        <f>HBW!B27</f>
        <v>HC Schmiden/Oeffingen</v>
      </c>
      <c r="D7" s="28">
        <f>HBW!C27</f>
        <v>24</v>
      </c>
      <c r="E7" s="29">
        <f>HBW!G27</f>
        <v>731</v>
      </c>
      <c r="F7" s="29" t="str">
        <f>HBW!H27</f>
        <v>:</v>
      </c>
      <c r="G7" s="29">
        <f>HBW!I27</f>
        <v>541</v>
      </c>
      <c r="H7" s="29">
        <f>HBW!J27</f>
        <v>42</v>
      </c>
      <c r="I7" s="29" t="str">
        <f>HBW!K27</f>
        <v>:</v>
      </c>
      <c r="J7" s="29">
        <f>HBW!L27</f>
        <v>6</v>
      </c>
      <c r="L7" t="str">
        <f>IF(VLOOKUP(C7,Listen!E:F,2,FALSE)=0,"",VLOOKUP(C7,Listen!E:F,2,FALSE))</f>
        <v>HVW</v>
      </c>
    </row>
    <row r="8" spans="1:12">
      <c r="B8" s="28">
        <f>HBW!A28</f>
        <v>3</v>
      </c>
      <c r="C8" s="28" t="str">
        <f>HBW!B28</f>
        <v>Sport-Union Neckarsulm 2</v>
      </c>
      <c r="D8" s="28">
        <f>HBW!C28</f>
        <v>24</v>
      </c>
      <c r="E8" s="29">
        <f>HBW!G28</f>
        <v>650</v>
      </c>
      <c r="F8" s="29" t="str">
        <f>HBW!H28</f>
        <v>:</v>
      </c>
      <c r="G8" s="29">
        <f>HBW!I28</f>
        <v>603</v>
      </c>
      <c r="H8" s="29">
        <f>HBW!J28</f>
        <v>34</v>
      </c>
      <c r="I8" s="29" t="str">
        <f>HBW!K28</f>
        <v>:</v>
      </c>
      <c r="J8" s="29">
        <f>HBW!L28</f>
        <v>14</v>
      </c>
      <c r="L8" t="str">
        <f>IF(VLOOKUP(C8,Listen!E:F,2,FALSE)=0,"",VLOOKUP(C8,Listen!E:F,2,FALSE))</f>
        <v>HVW</v>
      </c>
    </row>
    <row r="9" spans="1:12">
      <c r="B9" s="28">
        <f>HBW!A29</f>
        <v>4</v>
      </c>
      <c r="C9" s="28" t="str">
        <f>HBW!B29</f>
        <v>Frisch Auf Göppingen 2</v>
      </c>
      <c r="D9" s="28">
        <f>HBW!C29</f>
        <v>24</v>
      </c>
      <c r="E9" s="29">
        <f>HBW!G29</f>
        <v>680</v>
      </c>
      <c r="F9" s="29" t="str">
        <f>HBW!H29</f>
        <v>:</v>
      </c>
      <c r="G9" s="29">
        <f>HBW!I29</f>
        <v>658</v>
      </c>
      <c r="H9" s="29">
        <f>HBW!J29</f>
        <v>28</v>
      </c>
      <c r="I9" s="29" t="str">
        <f>HBW!K29</f>
        <v>:</v>
      </c>
      <c r="J9" s="29">
        <f>HBW!L29</f>
        <v>20</v>
      </c>
      <c r="L9" t="str">
        <f>IF(VLOOKUP(C9,Listen!E:F,2,FALSE)=0,"",VLOOKUP(C9,Listen!E:F,2,FALSE))</f>
        <v>HVW</v>
      </c>
    </row>
    <row r="10" spans="1:12">
      <c r="B10" s="28">
        <f>HBW!A30</f>
        <v>5</v>
      </c>
      <c r="C10" s="28" t="str">
        <f>HBW!B30</f>
        <v>TSV Bönnigheim</v>
      </c>
      <c r="D10" s="28">
        <f>HBW!C30</f>
        <v>24</v>
      </c>
      <c r="E10" s="29">
        <f>HBW!G30</f>
        <v>721</v>
      </c>
      <c r="F10" s="29" t="str">
        <f>HBW!H30</f>
        <v>:</v>
      </c>
      <c r="G10" s="29">
        <f>HBW!I30</f>
        <v>648</v>
      </c>
      <c r="H10" s="29">
        <f>HBW!J30</f>
        <v>25</v>
      </c>
      <c r="I10" s="29" t="str">
        <f>HBW!K30</f>
        <v>:</v>
      </c>
      <c r="J10" s="29">
        <f>HBW!L30</f>
        <v>23</v>
      </c>
      <c r="L10" t="str">
        <f>IF(VLOOKUP(C10,Listen!E:F,2,FALSE)=0,"",VLOOKUP(C10,Listen!E:F,2,FALSE))</f>
        <v>HVW</v>
      </c>
    </row>
    <row r="11" spans="1:12">
      <c r="B11" s="28">
        <f>HBW!A31</f>
        <v>6</v>
      </c>
      <c r="C11" s="28" t="str">
        <f>HBW!B31</f>
        <v>HSG Leinfelden-Echterdingen</v>
      </c>
      <c r="D11" s="28">
        <f>HBW!C31</f>
        <v>24</v>
      </c>
      <c r="E11" s="29">
        <f>HBW!G31</f>
        <v>598</v>
      </c>
      <c r="F11" s="29" t="str">
        <f>HBW!H31</f>
        <v>:</v>
      </c>
      <c r="G11" s="29">
        <f>HBW!I31</f>
        <v>619</v>
      </c>
      <c r="H11" s="29">
        <f>HBW!J31</f>
        <v>22</v>
      </c>
      <c r="I11" s="29" t="str">
        <f>HBW!K31</f>
        <v>:</v>
      </c>
      <c r="J11" s="29">
        <f>HBW!L31</f>
        <v>26</v>
      </c>
      <c r="L11" t="str">
        <f>IF(VLOOKUP(C11,Listen!E:F,2,FALSE)=0,"",VLOOKUP(C11,Listen!E:F,2,FALSE))</f>
        <v>HVW</v>
      </c>
    </row>
    <row r="12" spans="1:12" ht="15" thickBot="1">
      <c r="B12" s="28">
        <f>HBW!A32</f>
        <v>7</v>
      </c>
      <c r="C12" s="28" t="str">
        <f>HBW!B32</f>
        <v>TuS Steißlingen</v>
      </c>
      <c r="D12" s="28">
        <f>HBW!C32</f>
        <v>24</v>
      </c>
      <c r="E12" s="29">
        <f>HBW!G32</f>
        <v>657</v>
      </c>
      <c r="F12" s="29" t="str">
        <f>HBW!H32</f>
        <v>:</v>
      </c>
      <c r="G12" s="29">
        <f>HBW!I32</f>
        <v>682</v>
      </c>
      <c r="H12" s="29">
        <f>HBW!J32</f>
        <v>22</v>
      </c>
      <c r="I12" s="29" t="str">
        <f>HBW!K32</f>
        <v>:</v>
      </c>
      <c r="J12" s="29">
        <f>HBW!L32</f>
        <v>26</v>
      </c>
      <c r="L12" t="str">
        <f>IF(VLOOKUP(C12,Listen!E:F,2,FALSE)=0,"",VLOOKUP(C12,Listen!E:F,2,FALSE))</f>
        <v>SHV</v>
      </c>
    </row>
    <row r="13" spans="1:12" ht="15.75" thickTop="1">
      <c r="A13" s="37"/>
      <c r="B13" s="138">
        <f>HBW!A33</f>
        <v>8</v>
      </c>
      <c r="C13" s="138" t="str">
        <f>HBW!B33</f>
        <v>HG Oftersheim/Schwetzingen</v>
      </c>
      <c r="D13" s="138">
        <f>HBW!C33</f>
        <v>24</v>
      </c>
      <c r="E13" s="139">
        <f>HBW!G33</f>
        <v>698</v>
      </c>
      <c r="F13" s="139" t="str">
        <f>HBW!H33</f>
        <v>:</v>
      </c>
      <c r="G13" s="139">
        <f>HBW!I33</f>
        <v>717</v>
      </c>
      <c r="H13" s="139">
        <f>HBW!J33</f>
        <v>22</v>
      </c>
      <c r="I13" s="139" t="str">
        <f>HBW!K33</f>
        <v>:</v>
      </c>
      <c r="J13" s="139">
        <f>HBW!L33</f>
        <v>26</v>
      </c>
      <c r="K13" s="140"/>
      <c r="L13" s="141" t="str">
        <f>IF(VLOOKUP(C13,Listen!E:F,2,FALSE)=0,"",VLOOKUP(C13,Listen!E:F,2,FALSE))</f>
        <v>BHV</v>
      </c>
    </row>
    <row r="14" spans="1:12" ht="15.75" thickBot="1">
      <c r="A14" s="157"/>
      <c r="B14" s="158">
        <f>HBW!A34</f>
        <v>9</v>
      </c>
      <c r="C14" s="158" t="str">
        <f>HBW!B34</f>
        <v>SG H2Ku Herrenberg</v>
      </c>
      <c r="D14" s="158">
        <f>HBW!C34</f>
        <v>24</v>
      </c>
      <c r="E14" s="159">
        <f>HBW!G34</f>
        <v>618</v>
      </c>
      <c r="F14" s="159" t="str">
        <f>HBW!H34</f>
        <v>:</v>
      </c>
      <c r="G14" s="159">
        <f>HBW!I34</f>
        <v>641</v>
      </c>
      <c r="H14" s="159">
        <f>HBW!J34</f>
        <v>21</v>
      </c>
      <c r="I14" s="159" t="str">
        <f>HBW!K34</f>
        <v>:</v>
      </c>
      <c r="J14" s="159">
        <f>HBW!L34</f>
        <v>27</v>
      </c>
      <c r="K14" s="160"/>
      <c r="L14" s="161" t="str">
        <f>IF(VLOOKUP(C14,Listen!E:F,2,FALSE)=0,"",VLOOKUP(C14,Listen!E:F,2,FALSE))</f>
        <v>HVW</v>
      </c>
    </row>
    <row r="15" spans="1:12" ht="15">
      <c r="A15" s="77" t="str">
        <f>IF(L15&lt;&gt;"HVW","","RL Absteiger "&amp;COUNTIF(L15:L19,"HVW"))</f>
        <v/>
      </c>
      <c r="B15" s="28">
        <f>HBW!A35</f>
        <v>10</v>
      </c>
      <c r="C15" s="28" t="str">
        <f>HBW!B35</f>
        <v>TG 88 Pforzheim</v>
      </c>
      <c r="D15" s="28">
        <f>HBW!C35</f>
        <v>24</v>
      </c>
      <c r="E15" s="29">
        <f>HBW!G35</f>
        <v>672</v>
      </c>
      <c r="F15" s="29" t="str">
        <f>HBW!H35</f>
        <v>:</v>
      </c>
      <c r="G15" s="29">
        <f>HBW!I35</f>
        <v>635</v>
      </c>
      <c r="H15" s="29">
        <f>HBW!J35</f>
        <v>21</v>
      </c>
      <c r="I15" s="29" t="str">
        <f>HBW!K35</f>
        <v>:</v>
      </c>
      <c r="J15" s="29">
        <f>HBW!L35</f>
        <v>27</v>
      </c>
      <c r="L15" s="116" t="str">
        <f>IF(VLOOKUP(C15,Listen!E:F,2,FALSE)=0,"",VLOOKUP(C15,Listen!E:F,2,FALSE))</f>
        <v>BHV</v>
      </c>
    </row>
    <row r="16" spans="1:12" ht="15">
      <c r="A16" s="70" t="str">
        <f>IF(L16&lt;&gt;"HVW","","RL Absteiger "&amp;COUNTIF(L16:L19,"HVW"))</f>
        <v>RL Absteiger 3</v>
      </c>
      <c r="B16" s="28">
        <f>HBW!A36</f>
        <v>11</v>
      </c>
      <c r="C16" s="28" t="str">
        <f>HBW!B36</f>
        <v>TSV Heiningen 1892</v>
      </c>
      <c r="D16" s="28">
        <f>HBW!C36</f>
        <v>24</v>
      </c>
      <c r="E16" s="29">
        <f>HBW!G36</f>
        <v>588</v>
      </c>
      <c r="F16" s="29" t="str">
        <f>HBW!H36</f>
        <v>:</v>
      </c>
      <c r="G16" s="29">
        <f>HBW!I36</f>
        <v>676</v>
      </c>
      <c r="H16" s="29">
        <f>HBW!J36</f>
        <v>17</v>
      </c>
      <c r="I16" s="29" t="str">
        <f>HBW!K36</f>
        <v>:</v>
      </c>
      <c r="J16" s="29">
        <f>HBW!L36</f>
        <v>31</v>
      </c>
      <c r="L16" s="116" t="str">
        <f>IF(VLOOKUP(C16,Listen!E:F,2,FALSE)=0,"",VLOOKUP(C16,Listen!E:F,2,FALSE))</f>
        <v>HVW</v>
      </c>
    </row>
    <row r="17" spans="1:22" ht="15">
      <c r="A17" s="70" t="str">
        <f>IF(L17&lt;&gt;"HVW","","RL Absteiger "&amp;COUNTIF(L17:L19,"HVW"))</f>
        <v>RL Absteiger 2</v>
      </c>
      <c r="B17" s="28">
        <f>HBW!A37</f>
        <v>12</v>
      </c>
      <c r="C17" s="28" t="str">
        <f>HBW!B37</f>
        <v>TV 1895 Flein</v>
      </c>
      <c r="D17" s="28">
        <f>HBW!C37</f>
        <v>24</v>
      </c>
      <c r="E17" s="29">
        <f>HBW!G37</f>
        <v>596</v>
      </c>
      <c r="F17" s="29" t="str">
        <f>HBW!H37</f>
        <v>:</v>
      </c>
      <c r="G17" s="29">
        <f>HBW!I37</f>
        <v>669</v>
      </c>
      <c r="H17" s="29">
        <f>HBW!J37</f>
        <v>12</v>
      </c>
      <c r="I17" s="29" t="str">
        <f>HBW!K37</f>
        <v>:</v>
      </c>
      <c r="J17" s="29">
        <f>HBW!L37</f>
        <v>36</v>
      </c>
      <c r="L17" s="116" t="str">
        <f>IF(VLOOKUP(C17,Listen!E:F,2,FALSE)=0,"",VLOOKUP(C17,Listen!E:F,2,FALSE))</f>
        <v>HVW</v>
      </c>
    </row>
    <row r="18" spans="1:22" ht="15">
      <c r="A18" s="70" t="str">
        <f>IF(L18&lt;&gt;"HVW","","RL Absteiger "&amp;COUNTIF(L18:L19,"HVW"))</f>
        <v>RL Absteiger 1</v>
      </c>
      <c r="B18" s="28">
        <f>HBW!A38</f>
        <v>13</v>
      </c>
      <c r="C18" s="28" t="str">
        <f>HBW!B38</f>
        <v>SV Hohenacker-Neustadt</v>
      </c>
      <c r="D18" s="28">
        <f>HBW!C38</f>
        <v>24</v>
      </c>
      <c r="E18" s="29">
        <f>HBW!G38</f>
        <v>444</v>
      </c>
      <c r="F18" s="29" t="str">
        <f>HBW!H38</f>
        <v>:</v>
      </c>
      <c r="G18" s="29">
        <f>HBW!I38</f>
        <v>714</v>
      </c>
      <c r="H18" s="29">
        <f>HBW!J38</f>
        <v>2</v>
      </c>
      <c r="I18" s="29" t="str">
        <f>HBW!K38</f>
        <v>:</v>
      </c>
      <c r="J18" s="29">
        <f>HBW!L38</f>
        <v>46</v>
      </c>
      <c r="L18" s="116" t="str">
        <f>IF(VLOOKUP(C18,Listen!E:F,2,FALSE)=0,"",VLOOKUP(C18,Listen!E:F,2,FALSE))</f>
        <v>HVW</v>
      </c>
    </row>
    <row r="19" spans="1:22" ht="15.75" thickBot="1">
      <c r="A19" s="52"/>
      <c r="B19" s="53">
        <f>HBW!A39</f>
        <v>14</v>
      </c>
      <c r="C19" s="53" t="str">
        <f>HBW!B39</f>
        <v>TV Nellingen</v>
      </c>
      <c r="D19" s="53">
        <f>HBW!C39</f>
        <v>0</v>
      </c>
      <c r="E19" s="54">
        <f>HBW!G39</f>
        <v>0</v>
      </c>
      <c r="F19" s="54" t="str">
        <f>HBW!H39</f>
        <v>:</v>
      </c>
      <c r="G19" s="54">
        <f>HBW!I39</f>
        <v>0</v>
      </c>
      <c r="H19" s="54">
        <f>HBW!J39</f>
        <v>0</v>
      </c>
      <c r="I19" s="54" t="str">
        <f>HBW!K39</f>
        <v>:</v>
      </c>
      <c r="J19" s="54">
        <f>HBW!L39</f>
        <v>0</v>
      </c>
      <c r="K19" s="55"/>
      <c r="L19" s="117"/>
    </row>
    <row r="20" spans="1:22" ht="15.75" thickTop="1">
      <c r="L20" s="112">
        <f>4 - COUNTBLANK(A15:A18)</f>
        <v>3</v>
      </c>
      <c r="M20" s="113" t="s">
        <v>545</v>
      </c>
      <c r="N20" s="113"/>
      <c r="O20" s="113"/>
      <c r="P20" s="114"/>
    </row>
    <row r="22" spans="1:22" ht="15">
      <c r="A22" s="83" t="str">
        <f>HVW!A1</f>
        <v>Handballverband Württemberg</v>
      </c>
      <c r="B22" s="84"/>
      <c r="C22" s="85"/>
    </row>
    <row r="23" spans="1:22" ht="15">
      <c r="A23" s="86" t="str">
        <f>HVW!A2</f>
        <v>28.04.2025 - 04.05.2025</v>
      </c>
      <c r="B23" s="87"/>
      <c r="C23" s="88"/>
    </row>
    <row r="26" spans="1:22" ht="15">
      <c r="B26" s="60" t="str">
        <f>HVW!A104</f>
        <v>Frauen Oberliga Württemberg (F-OLW)</v>
      </c>
      <c r="C26"/>
      <c r="L26" s="30" t="s">
        <v>297</v>
      </c>
      <c r="M26" s="31"/>
      <c r="O26" s="30" t="s">
        <v>300</v>
      </c>
      <c r="P26" s="31"/>
      <c r="R26" s="30" t="s">
        <v>301</v>
      </c>
      <c r="S26" s="31"/>
      <c r="U26" s="30" t="s">
        <v>302</v>
      </c>
      <c r="V26" s="31"/>
    </row>
    <row r="27" spans="1:22" ht="15">
      <c r="A27" s="36" t="s">
        <v>303</v>
      </c>
      <c r="C27"/>
      <c r="D27" s="29" t="str">
        <f>HVW!C6</f>
        <v>G</v>
      </c>
      <c r="E27" s="227" t="str">
        <f>HVW!H6</f>
        <v>Tore</v>
      </c>
      <c r="F27" s="227"/>
      <c r="G27" s="227"/>
      <c r="H27" s="227" t="str">
        <f>HVW!K6</f>
        <v>Punkte</v>
      </c>
      <c r="I27" s="227"/>
      <c r="J27" s="227"/>
      <c r="L27" s="32" t="s">
        <v>298</v>
      </c>
      <c r="M27" s="32" t="s">
        <v>299</v>
      </c>
      <c r="O27" s="32" t="s">
        <v>298</v>
      </c>
      <c r="P27" s="32" t="s">
        <v>299</v>
      </c>
      <c r="R27" s="32" t="s">
        <v>298</v>
      </c>
      <c r="S27" s="32" t="s">
        <v>299</v>
      </c>
      <c r="U27" s="32" t="s">
        <v>298</v>
      </c>
      <c r="V27" s="32" t="s">
        <v>299</v>
      </c>
    </row>
    <row r="28" spans="1:22" ht="15">
      <c r="A28" s="41" t="str">
        <f t="shared" ref="A28:A29" si="0">"OLW Platz "&amp;B28</f>
        <v>OLW Platz 1</v>
      </c>
      <c r="B28" s="28">
        <f>HVW!A106</f>
        <v>1</v>
      </c>
      <c r="C28" s="28" t="str">
        <f>HVW!B106</f>
        <v>HSG Fridingen/Mühlheim</v>
      </c>
      <c r="D28" s="29">
        <f>HVW!C106</f>
        <v>20</v>
      </c>
      <c r="E28" s="29">
        <f>HVW!G106</f>
        <v>630</v>
      </c>
      <c r="F28" s="29" t="str">
        <f>HVW!H106</f>
        <v>:</v>
      </c>
      <c r="G28" s="29">
        <f>HVW!I106</f>
        <v>462</v>
      </c>
      <c r="H28" s="29">
        <f>HVW!J106</f>
        <v>38</v>
      </c>
      <c r="I28" s="29" t="str">
        <f>HVW!K106</f>
        <v>:</v>
      </c>
      <c r="J28" s="29">
        <f>HVW!L106</f>
        <v>2</v>
      </c>
      <c r="L28" s="38"/>
      <c r="M28" s="39"/>
      <c r="O28" s="38"/>
      <c r="P28" s="39"/>
      <c r="R28" s="38"/>
      <c r="S28" s="39"/>
      <c r="U28" s="40"/>
      <c r="V28" s="39"/>
    </row>
    <row r="29" spans="1:22" ht="15">
      <c r="A29" s="41" t="str">
        <f t="shared" si="0"/>
        <v>OLW Platz 2</v>
      </c>
      <c r="B29" s="28">
        <f>HVW!A107</f>
        <v>2</v>
      </c>
      <c r="C29" s="28" t="str">
        <f>HVW!B107</f>
        <v>SF Schwaikheim</v>
      </c>
      <c r="D29" s="29">
        <f>HVW!C107</f>
        <v>20</v>
      </c>
      <c r="E29" s="29">
        <f>HVW!G107</f>
        <v>553</v>
      </c>
      <c r="F29" s="29" t="str">
        <f>HVW!H107</f>
        <v>:</v>
      </c>
      <c r="G29" s="29">
        <f>HVW!I107</f>
        <v>474</v>
      </c>
      <c r="H29" s="29">
        <f>HVW!J107</f>
        <v>30</v>
      </c>
      <c r="I29" s="29" t="str">
        <f>HVW!K107</f>
        <v>:</v>
      </c>
      <c r="J29" s="29">
        <f>HVW!L107</f>
        <v>10</v>
      </c>
      <c r="L29" s="38"/>
      <c r="M29" s="39"/>
      <c r="O29" s="38"/>
      <c r="P29" s="39"/>
      <c r="R29" s="38"/>
      <c r="S29" s="39"/>
      <c r="U29" s="40"/>
      <c r="V29" s="39"/>
    </row>
    <row r="30" spans="1:22" ht="15">
      <c r="A30" s="37" t="str">
        <f>"OLW Platz "&amp;B30</f>
        <v>OLW Platz 3</v>
      </c>
      <c r="B30" s="28">
        <f>HVW!A108</f>
        <v>3</v>
      </c>
      <c r="C30" s="28" t="str">
        <f>HVW!B108</f>
        <v>TSV Köngen</v>
      </c>
      <c r="D30" s="29">
        <f>HVW!C108</f>
        <v>20</v>
      </c>
      <c r="E30" s="29">
        <f>HVW!G108</f>
        <v>521</v>
      </c>
      <c r="F30" s="29" t="str">
        <f>HVW!H108</f>
        <v>:</v>
      </c>
      <c r="G30" s="29">
        <f>HVW!I108</f>
        <v>539</v>
      </c>
      <c r="H30" s="29">
        <f>HVW!J108</f>
        <v>23</v>
      </c>
      <c r="I30" s="29" t="str">
        <f>HVW!K108</f>
        <v>:</v>
      </c>
      <c r="J30" s="29">
        <f>HVW!L108</f>
        <v>17</v>
      </c>
      <c r="L30" s="38">
        <f t="shared" ref="L30:L38" si="1">(H30/D30)*100</f>
        <v>114.99999999999999</v>
      </c>
      <c r="M30" s="39">
        <f t="shared" ref="M30:M38" si="2">RANK(L30,$L$30:$L$38,0)</f>
        <v>1</v>
      </c>
      <c r="O30" s="38">
        <f t="shared" ref="O30:O38" si="3">(E30/D30)*100</f>
        <v>2605</v>
      </c>
      <c r="P30" s="39">
        <f t="shared" ref="P30:P38" si="4">RANK(O30,$O$30:$O$38,0)</f>
        <v>7</v>
      </c>
      <c r="R30" s="38">
        <f t="shared" ref="R30:R38" si="5">(G30/D30)*100</f>
        <v>2695</v>
      </c>
      <c r="S30" s="39">
        <f t="shared" ref="S30:S38" si="6">RANK(R30,$R$30:$R$38,1)</f>
        <v>4</v>
      </c>
      <c r="U30" s="40">
        <f t="shared" ref="U30:U38" si="7">VALUE(M30&amp;TEXT(P30,"00")&amp;TEXT(S30,"00"))</f>
        <v>10704</v>
      </c>
      <c r="V30" s="39">
        <f t="shared" ref="V30:V38" si="8">RANK(U30,$U$30:$U$38,1)</f>
        <v>1</v>
      </c>
    </row>
    <row r="31" spans="1:22" ht="15">
      <c r="A31" s="37" t="str">
        <f t="shared" ref="A31:A38" si="9">"OLW Platz "&amp;B31</f>
        <v>OLW Platz 4</v>
      </c>
      <c r="B31" s="28">
        <f>HVW!A109</f>
        <v>4</v>
      </c>
      <c r="C31" s="28" t="str">
        <f>HVW!B109</f>
        <v>SV Salamander Kornwestheim 1894</v>
      </c>
      <c r="D31" s="29">
        <f>HVW!C109</f>
        <v>20</v>
      </c>
      <c r="E31" s="29">
        <f>HVW!G109</f>
        <v>560</v>
      </c>
      <c r="F31" s="29" t="str">
        <f>HVW!H109</f>
        <v>:</v>
      </c>
      <c r="G31" s="29">
        <f>HVW!I109</f>
        <v>571</v>
      </c>
      <c r="H31" s="29">
        <f>HVW!J109</f>
        <v>22</v>
      </c>
      <c r="I31" s="29" t="str">
        <f>HVW!K109</f>
        <v>:</v>
      </c>
      <c r="J31" s="29">
        <f>HVW!L109</f>
        <v>18</v>
      </c>
      <c r="L31" s="38">
        <f t="shared" si="1"/>
        <v>110.00000000000001</v>
      </c>
      <c r="M31" s="39">
        <f t="shared" si="2"/>
        <v>2</v>
      </c>
      <c r="O31" s="38">
        <f t="shared" si="3"/>
        <v>2800</v>
      </c>
      <c r="P31" s="39">
        <f t="shared" si="4"/>
        <v>1</v>
      </c>
      <c r="R31" s="38">
        <f t="shared" si="5"/>
        <v>2855</v>
      </c>
      <c r="S31" s="39">
        <f t="shared" si="6"/>
        <v>7</v>
      </c>
      <c r="U31" s="40">
        <f t="shared" si="7"/>
        <v>20107</v>
      </c>
      <c r="V31" s="39">
        <f t="shared" si="8"/>
        <v>2</v>
      </c>
    </row>
    <row r="32" spans="1:22" ht="15">
      <c r="A32" s="37" t="str">
        <f t="shared" si="9"/>
        <v>OLW Platz 5</v>
      </c>
      <c r="B32" s="28">
        <f>HVW!A110</f>
        <v>5</v>
      </c>
      <c r="C32" s="28" t="str">
        <f>HVW!B110</f>
        <v>HSG Böblingen/Sindelfingen</v>
      </c>
      <c r="D32" s="29">
        <f>HVW!C110</f>
        <v>20</v>
      </c>
      <c r="E32" s="29">
        <f>HVW!G110</f>
        <v>538</v>
      </c>
      <c r="F32" s="29" t="str">
        <f>HVW!H110</f>
        <v>:</v>
      </c>
      <c r="G32" s="29">
        <f>HVW!I110</f>
        <v>520</v>
      </c>
      <c r="H32" s="29">
        <f>HVW!J110</f>
        <v>21</v>
      </c>
      <c r="I32" s="29" t="str">
        <f>HVW!K110</f>
        <v>:</v>
      </c>
      <c r="J32" s="29">
        <f>HVW!L110</f>
        <v>19</v>
      </c>
      <c r="L32" s="38">
        <f t="shared" si="1"/>
        <v>105</v>
      </c>
      <c r="M32" s="39">
        <f t="shared" si="2"/>
        <v>3</v>
      </c>
      <c r="O32" s="38">
        <f t="shared" si="3"/>
        <v>2690</v>
      </c>
      <c r="P32" s="39">
        <f t="shared" si="4"/>
        <v>4</v>
      </c>
      <c r="R32" s="38">
        <f t="shared" si="5"/>
        <v>2600</v>
      </c>
      <c r="S32" s="39">
        <f t="shared" si="6"/>
        <v>1</v>
      </c>
      <c r="U32" s="40">
        <f t="shared" si="7"/>
        <v>30401</v>
      </c>
      <c r="V32" s="39">
        <f t="shared" si="8"/>
        <v>3</v>
      </c>
    </row>
    <row r="33" spans="1:22" ht="15">
      <c r="A33" s="37" t="str">
        <f t="shared" si="9"/>
        <v>OLW Platz 6</v>
      </c>
      <c r="B33" s="28">
        <f>HVW!A111</f>
        <v>6</v>
      </c>
      <c r="C33" s="28" t="str">
        <f>HVW!B111</f>
        <v>SG BBM Bietigheim</v>
      </c>
      <c r="D33" s="29">
        <f>HVW!C111</f>
        <v>20</v>
      </c>
      <c r="E33" s="29">
        <f>HVW!G111</f>
        <v>544</v>
      </c>
      <c r="F33" s="29" t="str">
        <f>HVW!H111</f>
        <v>:</v>
      </c>
      <c r="G33" s="29">
        <f>HVW!I111</f>
        <v>543</v>
      </c>
      <c r="H33" s="29">
        <f>HVW!J111</f>
        <v>19</v>
      </c>
      <c r="I33" s="29" t="str">
        <f>HVW!K111</f>
        <v>:</v>
      </c>
      <c r="J33" s="29">
        <f>HVW!L111</f>
        <v>21</v>
      </c>
      <c r="L33" s="38">
        <f t="shared" si="1"/>
        <v>95</v>
      </c>
      <c r="M33" s="39">
        <f t="shared" si="2"/>
        <v>4</v>
      </c>
      <c r="O33" s="38">
        <f t="shared" si="3"/>
        <v>2720</v>
      </c>
      <c r="P33" s="39">
        <f t="shared" si="4"/>
        <v>3</v>
      </c>
      <c r="R33" s="38">
        <f t="shared" si="5"/>
        <v>2715</v>
      </c>
      <c r="S33" s="39">
        <f t="shared" si="6"/>
        <v>5</v>
      </c>
      <c r="U33" s="40">
        <f t="shared" si="7"/>
        <v>40305</v>
      </c>
      <c r="V33" s="39">
        <f t="shared" si="8"/>
        <v>4</v>
      </c>
    </row>
    <row r="34" spans="1:22" ht="15">
      <c r="A34" s="37" t="str">
        <f t="shared" si="9"/>
        <v>OLW Platz 7</v>
      </c>
      <c r="B34" s="28">
        <f>HVW!A112</f>
        <v>7</v>
      </c>
      <c r="C34" s="28" t="str">
        <f>HVW!B112</f>
        <v>TSV Denkendorf</v>
      </c>
      <c r="D34" s="29">
        <f>HVW!C112</f>
        <v>20</v>
      </c>
      <c r="E34" s="29">
        <f>HVW!G112</f>
        <v>559</v>
      </c>
      <c r="F34" s="29" t="str">
        <f>HVW!H112</f>
        <v>:</v>
      </c>
      <c r="G34" s="29">
        <f>HVW!I112</f>
        <v>611</v>
      </c>
      <c r="H34" s="29">
        <f>HVW!J112</f>
        <v>17</v>
      </c>
      <c r="I34" s="29" t="str">
        <f>HVW!K112</f>
        <v>:</v>
      </c>
      <c r="J34" s="29">
        <f>HVW!L112</f>
        <v>23</v>
      </c>
      <c r="L34" s="38">
        <f t="shared" si="1"/>
        <v>85</v>
      </c>
      <c r="M34" s="39">
        <f t="shared" si="2"/>
        <v>5</v>
      </c>
      <c r="O34" s="38">
        <f t="shared" si="3"/>
        <v>2795</v>
      </c>
      <c r="P34" s="39">
        <f t="shared" si="4"/>
        <v>2</v>
      </c>
      <c r="R34" s="38">
        <f t="shared" si="5"/>
        <v>3055</v>
      </c>
      <c r="S34" s="39">
        <f t="shared" si="6"/>
        <v>9</v>
      </c>
      <c r="U34" s="40">
        <f t="shared" si="7"/>
        <v>50209</v>
      </c>
      <c r="V34" s="39">
        <f t="shared" si="8"/>
        <v>5</v>
      </c>
    </row>
    <row r="35" spans="1:22" ht="15">
      <c r="A35" s="37" t="str">
        <f t="shared" si="9"/>
        <v>OLW Platz 8</v>
      </c>
      <c r="B35" s="28">
        <f>HVW!A113</f>
        <v>8</v>
      </c>
      <c r="C35" s="28" t="str">
        <f>HVW!B113</f>
        <v>VfL Waiblingen Handball 2</v>
      </c>
      <c r="D35" s="29">
        <f>HVW!C113</f>
        <v>20</v>
      </c>
      <c r="E35" s="29">
        <f>HVW!G113</f>
        <v>523</v>
      </c>
      <c r="F35" s="29" t="str">
        <f>HVW!H113</f>
        <v>:</v>
      </c>
      <c r="G35" s="29">
        <f>HVW!I113</f>
        <v>530</v>
      </c>
      <c r="H35" s="29">
        <f>HVW!J113</f>
        <v>16</v>
      </c>
      <c r="I35" s="29" t="str">
        <f>HVW!K113</f>
        <v>:</v>
      </c>
      <c r="J35" s="29">
        <f>HVW!L113</f>
        <v>24</v>
      </c>
      <c r="L35" s="38">
        <f t="shared" si="1"/>
        <v>80</v>
      </c>
      <c r="M35" s="39">
        <f t="shared" si="2"/>
        <v>6</v>
      </c>
      <c r="O35" s="38">
        <f t="shared" si="3"/>
        <v>2615</v>
      </c>
      <c r="P35" s="39">
        <f t="shared" si="4"/>
        <v>6</v>
      </c>
      <c r="R35" s="38">
        <f t="shared" si="5"/>
        <v>2650</v>
      </c>
      <c r="S35" s="39">
        <f t="shared" si="6"/>
        <v>2</v>
      </c>
      <c r="U35" s="40">
        <f t="shared" si="7"/>
        <v>60602</v>
      </c>
      <c r="V35" s="39">
        <f t="shared" si="8"/>
        <v>6</v>
      </c>
    </row>
    <row r="36" spans="1:22" ht="15">
      <c r="A36" s="37" t="str">
        <f t="shared" si="9"/>
        <v>OLW Platz 9</v>
      </c>
      <c r="B36" s="28">
        <f>HVW!A114</f>
        <v>9</v>
      </c>
      <c r="C36" s="28" t="str">
        <f>HVW!B114</f>
        <v>TV Gerhausen 1900</v>
      </c>
      <c r="D36" s="29">
        <f>HVW!C114</f>
        <v>20</v>
      </c>
      <c r="E36" s="29">
        <f>HVW!G114</f>
        <v>505</v>
      </c>
      <c r="F36" s="29" t="str">
        <f>HVW!H114</f>
        <v>:</v>
      </c>
      <c r="G36" s="29">
        <f>HVW!I114</f>
        <v>530</v>
      </c>
      <c r="H36" s="29">
        <f>HVW!J114</f>
        <v>12</v>
      </c>
      <c r="I36" s="29" t="str">
        <f>HVW!K114</f>
        <v>:</v>
      </c>
      <c r="J36" s="29">
        <f>HVW!L114</f>
        <v>28</v>
      </c>
      <c r="L36" s="38">
        <f t="shared" si="1"/>
        <v>60</v>
      </c>
      <c r="M36" s="39">
        <f t="shared" si="2"/>
        <v>7</v>
      </c>
      <c r="O36" s="38">
        <f t="shared" si="3"/>
        <v>2525</v>
      </c>
      <c r="P36" s="39">
        <f t="shared" si="4"/>
        <v>8</v>
      </c>
      <c r="R36" s="38">
        <f t="shared" si="5"/>
        <v>2650</v>
      </c>
      <c r="S36" s="39">
        <f t="shared" si="6"/>
        <v>2</v>
      </c>
      <c r="U36" s="40">
        <f t="shared" si="7"/>
        <v>70802</v>
      </c>
      <c r="V36" s="39">
        <f t="shared" si="8"/>
        <v>7</v>
      </c>
    </row>
    <row r="37" spans="1:22" ht="15">
      <c r="A37" s="37" t="str">
        <f t="shared" si="9"/>
        <v>OLW Platz 10</v>
      </c>
      <c r="B37" s="28">
        <f>HVW!A115</f>
        <v>10</v>
      </c>
      <c r="C37" s="28" t="str">
        <f>HVW!B115</f>
        <v>TG Biberach</v>
      </c>
      <c r="D37" s="29">
        <f>HVW!C115</f>
        <v>20</v>
      </c>
      <c r="E37" s="29">
        <f>HVW!G115</f>
        <v>460</v>
      </c>
      <c r="F37" s="29" t="str">
        <f>HVW!H115</f>
        <v>:</v>
      </c>
      <c r="G37" s="29">
        <f>HVW!I115</f>
        <v>552</v>
      </c>
      <c r="H37" s="29">
        <f>HVW!J115</f>
        <v>11</v>
      </c>
      <c r="I37" s="29" t="str">
        <f>HVW!K115</f>
        <v>:</v>
      </c>
      <c r="J37" s="29">
        <f>HVW!L115</f>
        <v>29</v>
      </c>
      <c r="L37" s="38">
        <f t="shared" si="1"/>
        <v>55.000000000000007</v>
      </c>
      <c r="M37" s="39">
        <f t="shared" si="2"/>
        <v>8</v>
      </c>
      <c r="O37" s="38">
        <f t="shared" si="3"/>
        <v>2300</v>
      </c>
      <c r="P37" s="39">
        <f t="shared" si="4"/>
        <v>9</v>
      </c>
      <c r="R37" s="38">
        <f t="shared" si="5"/>
        <v>2760</v>
      </c>
      <c r="S37" s="39">
        <f t="shared" si="6"/>
        <v>6</v>
      </c>
      <c r="U37" s="40">
        <f t="shared" si="7"/>
        <v>80906</v>
      </c>
      <c r="V37" s="39">
        <f t="shared" si="8"/>
        <v>9</v>
      </c>
    </row>
    <row r="38" spans="1:22" ht="15">
      <c r="A38" s="37" t="str">
        <f t="shared" si="9"/>
        <v>OLW Platz 11</v>
      </c>
      <c r="B38" s="28">
        <f>HVW!A116</f>
        <v>11</v>
      </c>
      <c r="C38" s="28" t="str">
        <f>HVW!B116</f>
        <v>MTG Wangen</v>
      </c>
      <c r="D38" s="29">
        <f>HVW!C116</f>
        <v>20</v>
      </c>
      <c r="E38" s="29">
        <f>HVW!G116</f>
        <v>528</v>
      </c>
      <c r="F38" s="29" t="str">
        <f>HVW!H116</f>
        <v>:</v>
      </c>
      <c r="G38" s="29">
        <f>HVW!I116</f>
        <v>589</v>
      </c>
      <c r="H38" s="29">
        <f>HVW!J116</f>
        <v>11</v>
      </c>
      <c r="I38" s="29" t="str">
        <f>HVW!K116</f>
        <v>:</v>
      </c>
      <c r="J38" s="29">
        <f>HVW!L116</f>
        <v>29</v>
      </c>
      <c r="L38" s="38">
        <f t="shared" si="1"/>
        <v>55.000000000000007</v>
      </c>
      <c r="M38" s="39">
        <f t="shared" si="2"/>
        <v>8</v>
      </c>
      <c r="O38" s="38">
        <f t="shared" si="3"/>
        <v>2640</v>
      </c>
      <c r="P38" s="39">
        <f t="shared" si="4"/>
        <v>5</v>
      </c>
      <c r="R38" s="38">
        <f t="shared" si="5"/>
        <v>2945</v>
      </c>
      <c r="S38" s="39">
        <f t="shared" si="6"/>
        <v>8</v>
      </c>
      <c r="U38" s="40">
        <f t="shared" si="7"/>
        <v>80508</v>
      </c>
      <c r="V38" s="39">
        <f t="shared" si="8"/>
        <v>8</v>
      </c>
    </row>
    <row r="39" spans="1:22" ht="15">
      <c r="A39" s="37" t="s">
        <v>1730</v>
      </c>
      <c r="B39" s="131">
        <v>12</v>
      </c>
      <c r="C39" s="132" t="s">
        <v>864</v>
      </c>
      <c r="D39" s="132" t="s">
        <v>1673</v>
      </c>
      <c r="E39" s="133"/>
      <c r="F39" s="133"/>
      <c r="G39" s="133"/>
      <c r="H39" s="133"/>
      <c r="I39" s="134"/>
      <c r="L39" s="38"/>
      <c r="M39" s="39"/>
      <c r="O39" s="38"/>
      <c r="P39" s="39"/>
      <c r="R39" s="38"/>
      <c r="S39" s="39"/>
      <c r="U39" s="40"/>
      <c r="V39" s="39"/>
    </row>
    <row r="40" spans="1:22">
      <c r="B40" s="28"/>
      <c r="C40" s="28"/>
    </row>
    <row r="41" spans="1:22" ht="15">
      <c r="B41" s="61" t="str">
        <f>LEFT(HVW!A118,20)&amp;" gesamt (Staffel 1 und 2 nach Platzierung)"</f>
        <v>Frauen Verbandsliga  gesamt (Staffel 1 und 2 nach Platzierung)</v>
      </c>
      <c r="C41" s="28"/>
      <c r="L41" s="30" t="s">
        <v>297</v>
      </c>
      <c r="M41" s="31"/>
      <c r="O41" s="30" t="s">
        <v>300</v>
      </c>
      <c r="P41" s="31"/>
      <c r="R41" s="30" t="s">
        <v>301</v>
      </c>
      <c r="S41" s="31"/>
      <c r="U41" s="30" t="s">
        <v>302</v>
      </c>
      <c r="V41" s="31"/>
    </row>
    <row r="42" spans="1:22" ht="15.75" thickBot="1">
      <c r="A42" s="42" t="s">
        <v>303</v>
      </c>
      <c r="B42" s="28"/>
      <c r="C42" s="28"/>
      <c r="D42" s="29" t="str">
        <f>HVW!C23</f>
        <v>G</v>
      </c>
      <c r="E42" s="227" t="str">
        <f>HVW!H23</f>
        <v>Tore</v>
      </c>
      <c r="F42" s="227"/>
      <c r="G42" s="227"/>
      <c r="H42" s="227" t="str">
        <f>HVW!K23</f>
        <v>Punkte</v>
      </c>
      <c r="I42" s="227"/>
      <c r="J42" s="227"/>
      <c r="L42" s="43" t="s">
        <v>298</v>
      </c>
      <c r="M42" s="43" t="s">
        <v>299</v>
      </c>
      <c r="O42" s="43" t="s">
        <v>298</v>
      </c>
      <c r="P42" s="43" t="s">
        <v>299</v>
      </c>
      <c r="R42" s="43" t="s">
        <v>298</v>
      </c>
      <c r="S42" s="43" t="s">
        <v>299</v>
      </c>
      <c r="U42" s="43" t="s">
        <v>298</v>
      </c>
      <c r="V42" s="43" t="s">
        <v>299</v>
      </c>
    </row>
    <row r="43" spans="1:22" ht="15.75" thickTop="1">
      <c r="A43" s="44" t="str">
        <f>"VL Platz "&amp;B43&amp;" Rang "&amp;V43</f>
        <v>VL Platz 1 Rang 1</v>
      </c>
      <c r="B43" s="45">
        <f>HVW!A120</f>
        <v>1</v>
      </c>
      <c r="C43" s="45" t="str">
        <f>HVW!B120</f>
        <v>SG Weinstadt</v>
      </c>
      <c r="D43" s="46">
        <f>HVW!C120</f>
        <v>16</v>
      </c>
      <c r="E43" s="46">
        <f>HVW!G120</f>
        <v>491</v>
      </c>
      <c r="F43" s="46" t="str">
        <f>HVW!H120</f>
        <v>:</v>
      </c>
      <c r="G43" s="46">
        <f>HVW!I120</f>
        <v>321</v>
      </c>
      <c r="H43" s="46">
        <f>HVW!J120</f>
        <v>30</v>
      </c>
      <c r="I43" s="46" t="str">
        <f>HVW!K120</f>
        <v>:</v>
      </c>
      <c r="J43" s="46">
        <f>HVW!L120</f>
        <v>2</v>
      </c>
      <c r="K43" s="47"/>
      <c r="L43" s="48">
        <f t="shared" ref="L43:L62" si="10">(H43/D43)*100</f>
        <v>187.5</v>
      </c>
      <c r="M43" s="49">
        <f>RANK(L43,$L$43:$L$44,0)</f>
        <v>1</v>
      </c>
      <c r="N43" s="47"/>
      <c r="O43" s="48">
        <f t="shared" ref="O43:O62" si="11">(E43/D43)*100</f>
        <v>3068.75</v>
      </c>
      <c r="P43" s="49">
        <f>RANK(O43,$O$43:$O$44,0)</f>
        <v>1</v>
      </c>
      <c r="Q43" s="47"/>
      <c r="R43" s="48">
        <f t="shared" ref="R43:R62" si="12">(G43/D43)*100</f>
        <v>2006.25</v>
      </c>
      <c r="S43" s="49">
        <f>RANK(R43,$R$43:$R$44,1)</f>
        <v>1</v>
      </c>
      <c r="T43" s="47"/>
      <c r="U43" s="50">
        <f t="shared" ref="U43:U62" si="13">VALUE(M43&amp;TEXT(P43,"00")&amp;TEXT(S43,"00"))</f>
        <v>10101</v>
      </c>
      <c r="V43" s="51">
        <f>RANK(U43,$U$43:$U$44,1)</f>
        <v>1</v>
      </c>
    </row>
    <row r="44" spans="1:22" ht="15.75" thickBot="1">
      <c r="A44" s="52" t="str">
        <f t="shared" ref="A44:A62" si="14">"VL Platz "&amp;B44&amp;" Rang "&amp;V44</f>
        <v>VL Platz 1 Rang 2</v>
      </c>
      <c r="B44" s="53">
        <f>HVW!A133</f>
        <v>1</v>
      </c>
      <c r="C44" s="53" t="str">
        <f>HVW!B133</f>
        <v>HSG Bargau/Bettringen</v>
      </c>
      <c r="D44" s="54">
        <f>HVW!C133</f>
        <v>18</v>
      </c>
      <c r="E44" s="54">
        <f>HVW!G133</f>
        <v>497</v>
      </c>
      <c r="F44" s="54" t="str">
        <f>HVW!H133</f>
        <v>:</v>
      </c>
      <c r="G44" s="54">
        <f>HVW!I133</f>
        <v>429</v>
      </c>
      <c r="H44" s="54">
        <f>HVW!J133</f>
        <v>28</v>
      </c>
      <c r="I44" s="54" t="str">
        <f>HVW!K133</f>
        <v>:</v>
      </c>
      <c r="J44" s="54">
        <f>HVW!L133</f>
        <v>8</v>
      </c>
      <c r="K44" s="55"/>
      <c r="L44" s="56">
        <f t="shared" si="10"/>
        <v>155.55555555555557</v>
      </c>
      <c r="M44" s="57">
        <f>RANK(L44,$L$43:$L$44,0)</f>
        <v>2</v>
      </c>
      <c r="N44" s="55"/>
      <c r="O44" s="56">
        <f t="shared" si="11"/>
        <v>2761.1111111111109</v>
      </c>
      <c r="P44" s="57">
        <f>RANK(O44,$O$43:$O$44,0)</f>
        <v>2</v>
      </c>
      <c r="Q44" s="55"/>
      <c r="R44" s="56">
        <f t="shared" si="12"/>
        <v>2383.333333333333</v>
      </c>
      <c r="S44" s="57">
        <f>RANK(R44,$R$43:$R$44,1)</f>
        <v>2</v>
      </c>
      <c r="T44" s="55"/>
      <c r="U44" s="58">
        <f t="shared" si="13"/>
        <v>20202</v>
      </c>
      <c r="V44" s="59">
        <f>RANK(U44,$U$43:$U$44,1)</f>
        <v>2</v>
      </c>
    </row>
    <row r="45" spans="1:22" ht="15.75" thickTop="1">
      <c r="A45" s="44" t="str">
        <f t="shared" si="14"/>
        <v>VL Platz 2 Rang 1</v>
      </c>
      <c r="B45" s="45">
        <f>HVW!A121</f>
        <v>2</v>
      </c>
      <c r="C45" s="45" t="str">
        <f>HVW!B121</f>
        <v>SV Leonberg/Eltingen</v>
      </c>
      <c r="D45" s="46">
        <f>HVW!C121</f>
        <v>16</v>
      </c>
      <c r="E45" s="46">
        <f>HVW!G121</f>
        <v>475</v>
      </c>
      <c r="F45" s="46" t="str">
        <f>HVW!H121</f>
        <v>:</v>
      </c>
      <c r="G45" s="46">
        <f>HVW!I121</f>
        <v>360</v>
      </c>
      <c r="H45" s="46">
        <f>HVW!J121</f>
        <v>27</v>
      </c>
      <c r="I45" s="46" t="str">
        <f>HVW!K121</f>
        <v>:</v>
      </c>
      <c r="J45" s="46">
        <f>HVW!L121</f>
        <v>5</v>
      </c>
      <c r="K45" s="47"/>
      <c r="L45" s="48">
        <f t="shared" si="10"/>
        <v>168.75</v>
      </c>
      <c r="M45" s="49">
        <f>RANK(L45,$L$45:$L$46,0)</f>
        <v>1</v>
      </c>
      <c r="N45" s="47"/>
      <c r="O45" s="48">
        <f t="shared" si="11"/>
        <v>2968.75</v>
      </c>
      <c r="P45" s="49">
        <f>RANK(O45,$O$45:$O$46,0)</f>
        <v>2</v>
      </c>
      <c r="Q45" s="47"/>
      <c r="R45" s="48">
        <f t="shared" si="12"/>
        <v>2250</v>
      </c>
      <c r="S45" s="49">
        <f>RANK(R45,$R$45:$R$46,1)</f>
        <v>1</v>
      </c>
      <c r="T45" s="47"/>
      <c r="U45" s="50">
        <f t="shared" si="13"/>
        <v>10201</v>
      </c>
      <c r="V45" s="51">
        <f>RANK(U45,$U$45:$U$46,1)</f>
        <v>1</v>
      </c>
    </row>
    <row r="46" spans="1:22" ht="15.75" thickBot="1">
      <c r="A46" s="52" t="str">
        <f t="shared" si="14"/>
        <v>VL Platz 2 Rang 2</v>
      </c>
      <c r="B46" s="53">
        <f>HVW!A134</f>
        <v>2</v>
      </c>
      <c r="C46" s="53" t="str">
        <f>HVW!B134</f>
        <v>VfL Pfullingen</v>
      </c>
      <c r="D46" s="54">
        <f>HVW!C134</f>
        <v>18</v>
      </c>
      <c r="E46" s="54">
        <f>HVW!G134</f>
        <v>536</v>
      </c>
      <c r="F46" s="54" t="str">
        <f>HVW!H134</f>
        <v>:</v>
      </c>
      <c r="G46" s="54">
        <f>HVW!I134</f>
        <v>486</v>
      </c>
      <c r="H46" s="54">
        <f>HVW!J134</f>
        <v>28</v>
      </c>
      <c r="I46" s="54" t="str">
        <f>HVW!K134</f>
        <v>:</v>
      </c>
      <c r="J46" s="54">
        <f>HVW!L134</f>
        <v>8</v>
      </c>
      <c r="K46" s="55"/>
      <c r="L46" s="56">
        <f t="shared" si="10"/>
        <v>155.55555555555557</v>
      </c>
      <c r="M46" s="57">
        <f>RANK(L46,$L$45:$L$46,0)</f>
        <v>2</v>
      </c>
      <c r="N46" s="55"/>
      <c r="O46" s="56">
        <f t="shared" si="11"/>
        <v>2977.7777777777778</v>
      </c>
      <c r="P46" s="57">
        <f>RANK(O46,$O$45:$O$46,0)</f>
        <v>1</v>
      </c>
      <c r="Q46" s="55"/>
      <c r="R46" s="56">
        <f t="shared" si="12"/>
        <v>2700</v>
      </c>
      <c r="S46" s="57">
        <f>RANK(R46,$R$45:$R$46,1)</f>
        <v>2</v>
      </c>
      <c r="T46" s="55"/>
      <c r="U46" s="58">
        <f t="shared" si="13"/>
        <v>20102</v>
      </c>
      <c r="V46" s="59">
        <f>RANK(U46,$U$45:$U$46,1)</f>
        <v>2</v>
      </c>
    </row>
    <row r="47" spans="1:22" ht="15.75" thickTop="1">
      <c r="A47" s="44" t="str">
        <f t="shared" si="14"/>
        <v>VL Platz 3 Rang 2</v>
      </c>
      <c r="B47" s="45">
        <f>HVW!A122</f>
        <v>3</v>
      </c>
      <c r="C47" s="45" t="str">
        <f>HVW!B122</f>
        <v>Handballregion Bottwar SG</v>
      </c>
      <c r="D47" s="46">
        <f>HVW!C122</f>
        <v>16</v>
      </c>
      <c r="E47" s="46">
        <f>HVW!G122</f>
        <v>414</v>
      </c>
      <c r="F47" s="46" t="str">
        <f>HVW!H122</f>
        <v>:</v>
      </c>
      <c r="G47" s="46">
        <f>HVW!I122</f>
        <v>425</v>
      </c>
      <c r="H47" s="46">
        <f>HVW!J122</f>
        <v>18</v>
      </c>
      <c r="I47" s="46" t="str">
        <f>HVW!K122</f>
        <v>:</v>
      </c>
      <c r="J47" s="46">
        <f>HVW!L122</f>
        <v>14</v>
      </c>
      <c r="K47" s="47"/>
      <c r="L47" s="48">
        <f t="shared" si="10"/>
        <v>112.5</v>
      </c>
      <c r="M47" s="49">
        <f>RANK(L47,$L$47:$L$48,0)</f>
        <v>2</v>
      </c>
      <c r="N47" s="47"/>
      <c r="O47" s="48">
        <f t="shared" si="11"/>
        <v>2587.5</v>
      </c>
      <c r="P47" s="49">
        <f>RANK(O47,$O$47:$O$48,0)</f>
        <v>2</v>
      </c>
      <c r="Q47" s="47"/>
      <c r="R47" s="48">
        <f t="shared" si="12"/>
        <v>2656.25</v>
      </c>
      <c r="S47" s="49">
        <f>RANK(R47,$R$47:$R$48,1)</f>
        <v>2</v>
      </c>
      <c r="T47" s="47"/>
      <c r="U47" s="50">
        <f t="shared" si="13"/>
        <v>20202</v>
      </c>
      <c r="V47" s="51">
        <f>RANK(U47,$U$47:$U$48,1)</f>
        <v>2</v>
      </c>
    </row>
    <row r="48" spans="1:22" ht="15.75" thickBot="1">
      <c r="A48" s="52" t="str">
        <f t="shared" si="14"/>
        <v>VL Platz 3 Rang 1</v>
      </c>
      <c r="B48" s="53">
        <f>HVW!A135</f>
        <v>3</v>
      </c>
      <c r="C48" s="53" t="str">
        <f>HVW!B135</f>
        <v>SG Herbrechtingen-Bolheim</v>
      </c>
      <c r="D48" s="54">
        <f>HVW!C135</f>
        <v>18</v>
      </c>
      <c r="E48" s="54">
        <f>HVW!G135</f>
        <v>505</v>
      </c>
      <c r="F48" s="54" t="str">
        <f>HVW!H135</f>
        <v>:</v>
      </c>
      <c r="G48" s="54">
        <f>HVW!I135</f>
        <v>452</v>
      </c>
      <c r="H48" s="54">
        <f>HVW!J135</f>
        <v>24</v>
      </c>
      <c r="I48" s="54" t="str">
        <f>HVW!K135</f>
        <v>:</v>
      </c>
      <c r="J48" s="54">
        <f>HVW!L135</f>
        <v>12</v>
      </c>
      <c r="K48" s="55"/>
      <c r="L48" s="56">
        <f t="shared" si="10"/>
        <v>133.33333333333331</v>
      </c>
      <c r="M48" s="57">
        <f>RANK(L48,$L$47:$L$48,0)</f>
        <v>1</v>
      </c>
      <c r="N48" s="55"/>
      <c r="O48" s="56">
        <f t="shared" si="11"/>
        <v>2805.5555555555557</v>
      </c>
      <c r="P48" s="57">
        <f>RANK(O48,$O$47:$O$48,0)</f>
        <v>1</v>
      </c>
      <c r="Q48" s="55"/>
      <c r="R48" s="56">
        <f t="shared" si="12"/>
        <v>2511.1111111111109</v>
      </c>
      <c r="S48" s="57">
        <f>RANK(R48,$R$47:$R$48,1)</f>
        <v>1</v>
      </c>
      <c r="T48" s="55"/>
      <c r="U48" s="58">
        <f t="shared" si="13"/>
        <v>10101</v>
      </c>
      <c r="V48" s="59">
        <f>RANK(U48,$U$47:$U$48,1)</f>
        <v>1</v>
      </c>
    </row>
    <row r="49" spans="1:22" ht="15.75" thickTop="1">
      <c r="A49" s="44" t="str">
        <f t="shared" si="14"/>
        <v>VL Platz 4 Rang 2</v>
      </c>
      <c r="B49" s="45">
        <f>HVW!A123</f>
        <v>4</v>
      </c>
      <c r="C49" s="45" t="str">
        <f>HVW!B123</f>
        <v>HC Oppenweiler/Backnang</v>
      </c>
      <c r="D49" s="46">
        <f>HVW!C123</f>
        <v>16</v>
      </c>
      <c r="E49" s="46">
        <f>HVW!G123</f>
        <v>459</v>
      </c>
      <c r="F49" s="46" t="str">
        <f>HVW!H123</f>
        <v>:</v>
      </c>
      <c r="G49" s="46">
        <f>HVW!I123</f>
        <v>411</v>
      </c>
      <c r="H49" s="46">
        <f>HVW!J123</f>
        <v>18</v>
      </c>
      <c r="I49" s="46" t="str">
        <f>HVW!K123</f>
        <v>:</v>
      </c>
      <c r="J49" s="46">
        <f>HVW!L123</f>
        <v>14</v>
      </c>
      <c r="K49" s="47"/>
      <c r="L49" s="48">
        <f t="shared" si="10"/>
        <v>112.5</v>
      </c>
      <c r="M49" s="49">
        <f>RANK(L49,$L$49:$L$50,0)</f>
        <v>2</v>
      </c>
      <c r="N49" s="47"/>
      <c r="O49" s="48">
        <f t="shared" si="11"/>
        <v>2868.75</v>
      </c>
      <c r="P49" s="49">
        <f>RANK(O49,$O$49:$O$50,0)</f>
        <v>1</v>
      </c>
      <c r="Q49" s="47"/>
      <c r="R49" s="48">
        <f t="shared" si="12"/>
        <v>2568.75</v>
      </c>
      <c r="S49" s="49">
        <f>RANK(R49,$R$49:$R$50,1)</f>
        <v>1</v>
      </c>
      <c r="T49" s="47"/>
      <c r="U49" s="50">
        <f t="shared" si="13"/>
        <v>20101</v>
      </c>
      <c r="V49" s="51">
        <f>RANK(U49,$U$49:$U$50,1)</f>
        <v>2</v>
      </c>
    </row>
    <row r="50" spans="1:22" ht="15.75" thickBot="1">
      <c r="A50" s="52" t="str">
        <f t="shared" si="14"/>
        <v>VL Platz 4 Rang 1</v>
      </c>
      <c r="B50" s="53">
        <f>HVW!A136</f>
        <v>4</v>
      </c>
      <c r="C50" s="53" t="str">
        <f>HVW!B136</f>
        <v>SG Hegensberg-Liebersbronn</v>
      </c>
      <c r="D50" s="54">
        <f>HVW!C136</f>
        <v>18</v>
      </c>
      <c r="E50" s="54">
        <f>HVW!G136</f>
        <v>499</v>
      </c>
      <c r="F50" s="54" t="str">
        <f>HVW!H136</f>
        <v>:</v>
      </c>
      <c r="G50" s="54">
        <f>HVW!I136</f>
        <v>514</v>
      </c>
      <c r="H50" s="54">
        <f>HVW!J136</f>
        <v>21</v>
      </c>
      <c r="I50" s="54" t="str">
        <f>HVW!K136</f>
        <v>:</v>
      </c>
      <c r="J50" s="54">
        <f>HVW!L136</f>
        <v>15</v>
      </c>
      <c r="K50" s="55"/>
      <c r="L50" s="56">
        <f t="shared" si="10"/>
        <v>116.66666666666667</v>
      </c>
      <c r="M50" s="57">
        <f>RANK(L50,$L$49:$L$50,0)</f>
        <v>1</v>
      </c>
      <c r="N50" s="55"/>
      <c r="O50" s="56">
        <f t="shared" si="11"/>
        <v>2772.2222222222222</v>
      </c>
      <c r="P50" s="57">
        <f>RANK(O50,$O$49:$O$50,0)</f>
        <v>2</v>
      </c>
      <c r="Q50" s="55"/>
      <c r="R50" s="56">
        <f t="shared" si="12"/>
        <v>2855.5555555555557</v>
      </c>
      <c r="S50" s="57">
        <f>RANK(R50,$R$49:$R$50,1)</f>
        <v>2</v>
      </c>
      <c r="T50" s="55"/>
      <c r="U50" s="58">
        <f t="shared" si="13"/>
        <v>10202</v>
      </c>
      <c r="V50" s="59">
        <f>RANK(U50,$U$49:$U$50,1)</f>
        <v>1</v>
      </c>
    </row>
    <row r="51" spans="1:22" ht="15.75" thickTop="1">
      <c r="A51" s="44" t="str">
        <f t="shared" si="14"/>
        <v>VL Platz 5 Rang 1</v>
      </c>
      <c r="B51" s="45">
        <f>HVW!A124</f>
        <v>5</v>
      </c>
      <c r="C51" s="45" t="str">
        <f>HVW!B124</f>
        <v>HSG Stuttgarter Kickers/TuS Metzingen 3</v>
      </c>
      <c r="D51" s="46">
        <f>HVW!C124</f>
        <v>16</v>
      </c>
      <c r="E51" s="46">
        <f>HVW!G124</f>
        <v>440</v>
      </c>
      <c r="F51" s="46" t="str">
        <f>HVW!H124</f>
        <v>:</v>
      </c>
      <c r="G51" s="46">
        <f>HVW!I124</f>
        <v>424</v>
      </c>
      <c r="H51" s="46">
        <f>HVW!J124</f>
        <v>17</v>
      </c>
      <c r="I51" s="46" t="str">
        <f>HVW!K124</f>
        <v>:</v>
      </c>
      <c r="J51" s="46">
        <f>HVW!L124</f>
        <v>15</v>
      </c>
      <c r="K51" s="47"/>
      <c r="L51" s="48">
        <f t="shared" si="10"/>
        <v>106.25</v>
      </c>
      <c r="M51" s="49">
        <f>RANK(L51,$L$51:$L$52,0)</f>
        <v>1</v>
      </c>
      <c r="N51" s="47"/>
      <c r="O51" s="48">
        <f t="shared" si="11"/>
        <v>2750</v>
      </c>
      <c r="P51" s="49">
        <f>RANK(O51,$O$51:$O$52,0)</f>
        <v>2</v>
      </c>
      <c r="Q51" s="47"/>
      <c r="R51" s="48">
        <f t="shared" si="12"/>
        <v>2650</v>
      </c>
      <c r="S51" s="49">
        <f>RANK(R51,$R$51:$R$52,1)</f>
        <v>1</v>
      </c>
      <c r="T51" s="47"/>
      <c r="U51" s="50">
        <f t="shared" si="13"/>
        <v>10201</v>
      </c>
      <c r="V51" s="51">
        <f>RANK(U51,$U$51:$U$52,1)</f>
        <v>1</v>
      </c>
    </row>
    <row r="52" spans="1:22" ht="15.75" thickBot="1">
      <c r="A52" s="52" t="str">
        <f t="shared" si="14"/>
        <v>VL Platz 5 Rang 2</v>
      </c>
      <c r="B52" s="53">
        <f>HVW!A137</f>
        <v>5</v>
      </c>
      <c r="C52" s="53" t="str">
        <f>HVW!B137</f>
        <v>Spvgg Mössingen</v>
      </c>
      <c r="D52" s="54">
        <f>HVW!C137</f>
        <v>18</v>
      </c>
      <c r="E52" s="54">
        <f>HVW!G137</f>
        <v>544</v>
      </c>
      <c r="F52" s="54" t="str">
        <f>HVW!H137</f>
        <v>:</v>
      </c>
      <c r="G52" s="54">
        <f>HVW!I137</f>
        <v>524</v>
      </c>
      <c r="H52" s="54">
        <f>HVW!J137</f>
        <v>17</v>
      </c>
      <c r="I52" s="54" t="str">
        <f>HVW!K137</f>
        <v>:</v>
      </c>
      <c r="J52" s="54">
        <f>HVW!L137</f>
        <v>19</v>
      </c>
      <c r="K52" s="55"/>
      <c r="L52" s="56">
        <f t="shared" si="10"/>
        <v>94.444444444444443</v>
      </c>
      <c r="M52" s="57">
        <f>RANK(L52,$L$51:$L$52,0)</f>
        <v>2</v>
      </c>
      <c r="N52" s="55"/>
      <c r="O52" s="56">
        <f t="shared" si="11"/>
        <v>3022.2222222222222</v>
      </c>
      <c r="P52" s="57">
        <f>RANK(O52,$O$51:$O$52,0)</f>
        <v>1</v>
      </c>
      <c r="Q52" s="55"/>
      <c r="R52" s="56">
        <f t="shared" si="12"/>
        <v>2911.1111111111109</v>
      </c>
      <c r="S52" s="57">
        <f>RANK(R52,$R$51:$R$52,1)</f>
        <v>2</v>
      </c>
      <c r="T52" s="55"/>
      <c r="U52" s="58">
        <f t="shared" si="13"/>
        <v>20102</v>
      </c>
      <c r="V52" s="59">
        <f>RANK(U52,$U$51:$U$52,1)</f>
        <v>2</v>
      </c>
    </row>
    <row r="53" spans="1:22" ht="15.75" thickTop="1">
      <c r="A53" s="44" t="str">
        <f t="shared" si="14"/>
        <v>VL Platz 6 Rang 1</v>
      </c>
      <c r="B53" s="45">
        <f>HVW!A125</f>
        <v>6</v>
      </c>
      <c r="C53" s="45" t="str">
        <f>HVW!B125</f>
        <v>HSG Heilbronn</v>
      </c>
      <c r="D53" s="46">
        <f>HVW!C125</f>
        <v>16</v>
      </c>
      <c r="E53" s="46">
        <f>HVW!G125</f>
        <v>465</v>
      </c>
      <c r="F53" s="46" t="str">
        <f>HVW!H125</f>
        <v>:</v>
      </c>
      <c r="G53" s="46">
        <f>HVW!I125</f>
        <v>494</v>
      </c>
      <c r="H53" s="46">
        <f>HVW!J125</f>
        <v>16</v>
      </c>
      <c r="I53" s="46" t="str">
        <f>HVW!K125</f>
        <v>:</v>
      </c>
      <c r="J53" s="46">
        <f>HVW!L125</f>
        <v>16</v>
      </c>
      <c r="K53" s="47"/>
      <c r="L53" s="48">
        <f t="shared" si="10"/>
        <v>100</v>
      </c>
      <c r="M53" s="49">
        <f>RANK(L53,$L$53:$L$54,0)</f>
        <v>1</v>
      </c>
      <c r="N53" s="47"/>
      <c r="O53" s="48">
        <f t="shared" si="11"/>
        <v>2906.25</v>
      </c>
      <c r="P53" s="49">
        <f>RANK(O53,$O$53:$O$54,0)</f>
        <v>1</v>
      </c>
      <c r="Q53" s="47"/>
      <c r="R53" s="48">
        <f t="shared" si="12"/>
        <v>3087.5</v>
      </c>
      <c r="S53" s="49">
        <f>RANK(R53,$R$53:$R$54,1)</f>
        <v>2</v>
      </c>
      <c r="T53" s="47"/>
      <c r="U53" s="50">
        <f t="shared" si="13"/>
        <v>10102</v>
      </c>
      <c r="V53" s="51">
        <f>RANK(U53,$U$53:$U$54,1)</f>
        <v>1</v>
      </c>
    </row>
    <row r="54" spans="1:22" ht="15.75" thickBot="1">
      <c r="A54" s="52" t="str">
        <f t="shared" si="14"/>
        <v>VL Platz 6 Rang 2</v>
      </c>
      <c r="B54" s="53">
        <f>HVW!A138</f>
        <v>6</v>
      </c>
      <c r="C54" s="53" t="str">
        <f>HVW!B138</f>
        <v>SG Hofen/Hüttlingen</v>
      </c>
      <c r="D54" s="54">
        <f>HVW!C138</f>
        <v>18</v>
      </c>
      <c r="E54" s="54">
        <f>HVW!G138</f>
        <v>521</v>
      </c>
      <c r="F54" s="54" t="str">
        <f>HVW!H138</f>
        <v>:</v>
      </c>
      <c r="G54" s="54">
        <f>HVW!I138</f>
        <v>547</v>
      </c>
      <c r="H54" s="54">
        <f>HVW!J138</f>
        <v>15</v>
      </c>
      <c r="I54" s="54" t="str">
        <f>HVW!K138</f>
        <v>:</v>
      </c>
      <c r="J54" s="54">
        <f>HVW!L138</f>
        <v>21</v>
      </c>
      <c r="K54" s="55"/>
      <c r="L54" s="56">
        <f t="shared" si="10"/>
        <v>83.333333333333343</v>
      </c>
      <c r="M54" s="57">
        <f>RANK(L54,$L$53:$L$54,0)</f>
        <v>2</v>
      </c>
      <c r="N54" s="55"/>
      <c r="O54" s="56">
        <f t="shared" si="11"/>
        <v>2894.4444444444443</v>
      </c>
      <c r="P54" s="57">
        <f>RANK(O54,$O$53:$O$54,0)</f>
        <v>2</v>
      </c>
      <c r="Q54" s="55"/>
      <c r="R54" s="56">
        <f t="shared" si="12"/>
        <v>3038.8888888888891</v>
      </c>
      <c r="S54" s="57">
        <f>RANK(R54,$R$53:$R$54,1)</f>
        <v>1</v>
      </c>
      <c r="T54" s="55"/>
      <c r="U54" s="58">
        <f t="shared" si="13"/>
        <v>20201</v>
      </c>
      <c r="V54" s="59">
        <f>RANK(U54,$U$53:$U$54,1)</f>
        <v>2</v>
      </c>
    </row>
    <row r="55" spans="1:22" ht="15.75" thickTop="1">
      <c r="A55" s="44" t="str">
        <f t="shared" si="14"/>
        <v>VL Platz 7 Rang 2</v>
      </c>
      <c r="B55" s="45">
        <f>HVW!A126</f>
        <v>7</v>
      </c>
      <c r="C55" s="45" t="str">
        <f>HVW!B126</f>
        <v>VfL Nagold</v>
      </c>
      <c r="D55" s="46">
        <f>HVW!C126</f>
        <v>16</v>
      </c>
      <c r="E55" s="46">
        <f>HVW!G126</f>
        <v>384</v>
      </c>
      <c r="F55" s="46" t="str">
        <f>HVW!H126</f>
        <v>:</v>
      </c>
      <c r="G55" s="46">
        <f>HVW!I126</f>
        <v>438</v>
      </c>
      <c r="H55" s="46">
        <f>HVW!J126</f>
        <v>10</v>
      </c>
      <c r="I55" s="46" t="str">
        <f>HVW!K126</f>
        <v>:</v>
      </c>
      <c r="J55" s="46">
        <f>HVW!L126</f>
        <v>22</v>
      </c>
      <c r="K55" s="47"/>
      <c r="L55" s="48">
        <f t="shared" si="10"/>
        <v>62.5</v>
      </c>
      <c r="M55" s="49">
        <f>RANK(L55,$L$55:$L$56,0)</f>
        <v>2</v>
      </c>
      <c r="N55" s="47"/>
      <c r="O55" s="48">
        <f t="shared" si="11"/>
        <v>2400</v>
      </c>
      <c r="P55" s="49">
        <f>RANK(O55,$O$55:$O$56,0)</f>
        <v>2</v>
      </c>
      <c r="Q55" s="47"/>
      <c r="R55" s="48">
        <f t="shared" si="12"/>
        <v>2737.5</v>
      </c>
      <c r="S55" s="49">
        <f>RANK(R55,$R$55:$R$56,1)</f>
        <v>1</v>
      </c>
      <c r="T55" s="47"/>
      <c r="U55" s="50">
        <f t="shared" si="13"/>
        <v>20201</v>
      </c>
      <c r="V55" s="51">
        <f>RANK(U55,$U$55:$U$56,1)</f>
        <v>2</v>
      </c>
    </row>
    <row r="56" spans="1:22" ht="15.75" thickBot="1">
      <c r="A56" s="52" t="str">
        <f t="shared" si="14"/>
        <v>VL Platz 7 Rang 1</v>
      </c>
      <c r="B56" s="53">
        <f>HVW!A139</f>
        <v>7</v>
      </c>
      <c r="C56" s="53" t="str">
        <f>HVW!B139</f>
        <v>TSV Neckartenzlingen</v>
      </c>
      <c r="D56" s="54">
        <f>HVW!C139</f>
        <v>18</v>
      </c>
      <c r="E56" s="54">
        <f>HVW!G139</f>
        <v>524</v>
      </c>
      <c r="F56" s="54" t="str">
        <f>HVW!H139</f>
        <v>:</v>
      </c>
      <c r="G56" s="54">
        <f>HVW!I139</f>
        <v>511</v>
      </c>
      <c r="H56" s="54">
        <f>HVW!J139</f>
        <v>14</v>
      </c>
      <c r="I56" s="54" t="str">
        <f>HVW!K139</f>
        <v>:</v>
      </c>
      <c r="J56" s="54">
        <f>HVW!L139</f>
        <v>22</v>
      </c>
      <c r="K56" s="55"/>
      <c r="L56" s="56">
        <f t="shared" si="10"/>
        <v>77.777777777777786</v>
      </c>
      <c r="M56" s="57">
        <f>RANK(L56,$L$55:$L$56,0)</f>
        <v>1</v>
      </c>
      <c r="N56" s="55"/>
      <c r="O56" s="56">
        <f t="shared" si="11"/>
        <v>2911.1111111111109</v>
      </c>
      <c r="P56" s="57">
        <f>RANK(O56,$O$55:$O$56,0)</f>
        <v>1</v>
      </c>
      <c r="Q56" s="55"/>
      <c r="R56" s="56">
        <f t="shared" si="12"/>
        <v>2838.8888888888891</v>
      </c>
      <c r="S56" s="57">
        <f>RANK(R56,$R$55:$R$56,1)</f>
        <v>2</v>
      </c>
      <c r="T56" s="55"/>
      <c r="U56" s="58">
        <f t="shared" si="13"/>
        <v>10102</v>
      </c>
      <c r="V56" s="59">
        <f>RANK(U56,$U$55:$U$56,1)</f>
        <v>1</v>
      </c>
    </row>
    <row r="57" spans="1:22" ht="15.75" thickTop="1">
      <c r="A57" s="44" t="str">
        <f t="shared" si="14"/>
        <v>VL Platz 8 Rang 2</v>
      </c>
      <c r="B57" s="45">
        <f>HVW!A127</f>
        <v>8</v>
      </c>
      <c r="C57" s="45" t="str">
        <f>HVW!B127</f>
        <v>TSV Alfdorf/Lorch/Waldhausen</v>
      </c>
      <c r="D57" s="46">
        <f>HVW!C127</f>
        <v>16</v>
      </c>
      <c r="E57" s="46">
        <f>HVW!G127</f>
        <v>358</v>
      </c>
      <c r="F57" s="46" t="str">
        <f>HVW!H127</f>
        <v>:</v>
      </c>
      <c r="G57" s="46">
        <f>HVW!I127</f>
        <v>482</v>
      </c>
      <c r="H57" s="46">
        <f>HVW!J127</f>
        <v>4</v>
      </c>
      <c r="I57" s="46" t="str">
        <f>HVW!K127</f>
        <v>:</v>
      </c>
      <c r="J57" s="46">
        <f>HVW!L127</f>
        <v>28</v>
      </c>
      <c r="K57" s="47"/>
      <c r="L57" s="48">
        <f t="shared" si="10"/>
        <v>25</v>
      </c>
      <c r="M57" s="49">
        <f>RANK(L57,$L$57:$L$58,0)</f>
        <v>2</v>
      </c>
      <c r="N57" s="47"/>
      <c r="O57" s="48">
        <f t="shared" si="11"/>
        <v>2237.5</v>
      </c>
      <c r="P57" s="49">
        <f>RANK(O57,$O$57:$O$58,0)</f>
        <v>2</v>
      </c>
      <c r="Q57" s="47"/>
      <c r="R57" s="48">
        <f t="shared" si="12"/>
        <v>3012.5</v>
      </c>
      <c r="S57" s="49">
        <f>RANK(R57,$R$57:$R$58,1)</f>
        <v>2</v>
      </c>
      <c r="T57" s="47"/>
      <c r="U57" s="50">
        <f t="shared" si="13"/>
        <v>20202</v>
      </c>
      <c r="V57" s="51">
        <f>RANK(U57,$U$57:$U$58,1)</f>
        <v>2</v>
      </c>
    </row>
    <row r="58" spans="1:22" ht="15.75" thickBot="1">
      <c r="A58" s="52" t="str">
        <f t="shared" si="14"/>
        <v>VL Platz 8 Rang 1</v>
      </c>
      <c r="B58" s="53">
        <f>HVW!A140</f>
        <v>8</v>
      </c>
      <c r="C58" s="53" t="str">
        <f>HVW!B140</f>
        <v>SG Ober-/Unterhausen</v>
      </c>
      <c r="D58" s="54">
        <f>HVW!C140</f>
        <v>18</v>
      </c>
      <c r="E58" s="54">
        <f>HVW!G140</f>
        <v>486</v>
      </c>
      <c r="F58" s="54" t="str">
        <f>HVW!H140</f>
        <v>:</v>
      </c>
      <c r="G58" s="54">
        <f>HVW!I140</f>
        <v>508</v>
      </c>
      <c r="H58" s="54">
        <f>HVW!J140</f>
        <v>13</v>
      </c>
      <c r="I58" s="54" t="str">
        <f>HVW!K140</f>
        <v>:</v>
      </c>
      <c r="J58" s="54">
        <f>HVW!L140</f>
        <v>23</v>
      </c>
      <c r="K58" s="55"/>
      <c r="L58" s="56">
        <f t="shared" si="10"/>
        <v>72.222222222222214</v>
      </c>
      <c r="M58" s="57">
        <f>RANK(L58,$L$57:$L$58,0)</f>
        <v>1</v>
      </c>
      <c r="N58" s="55"/>
      <c r="O58" s="56">
        <f t="shared" si="11"/>
        <v>2700</v>
      </c>
      <c r="P58" s="57">
        <f>RANK(O58,$O$57:$O$58,0)</f>
        <v>1</v>
      </c>
      <c r="Q58" s="55"/>
      <c r="R58" s="56">
        <f t="shared" si="12"/>
        <v>2822.2222222222222</v>
      </c>
      <c r="S58" s="57">
        <f>RANK(R58,$R$57:$R$58,1)</f>
        <v>1</v>
      </c>
      <c r="T58" s="55"/>
      <c r="U58" s="58">
        <f t="shared" si="13"/>
        <v>10101</v>
      </c>
      <c r="V58" s="59">
        <f>RANK(U58,$U$57:$U$58,1)</f>
        <v>1</v>
      </c>
    </row>
    <row r="59" spans="1:22" ht="15.75" thickTop="1">
      <c r="A59" s="44" t="str">
        <f t="shared" si="14"/>
        <v>VL Platz 9 Rang 2</v>
      </c>
      <c r="B59" s="45">
        <f>HVW!A128</f>
        <v>9</v>
      </c>
      <c r="C59" s="45" t="str">
        <f>HVW!B128</f>
        <v>TV Weilstetten</v>
      </c>
      <c r="D59" s="46">
        <f>HVW!C128</f>
        <v>16</v>
      </c>
      <c r="E59" s="46">
        <f>HVW!G128</f>
        <v>364</v>
      </c>
      <c r="F59" s="46" t="str">
        <f>HVW!H128</f>
        <v>:</v>
      </c>
      <c r="G59" s="46">
        <f>HVW!I128</f>
        <v>495</v>
      </c>
      <c r="H59" s="46">
        <f>HVW!J128</f>
        <v>4</v>
      </c>
      <c r="I59" s="46" t="str">
        <f>HVW!K128</f>
        <v>:</v>
      </c>
      <c r="J59" s="46">
        <f>HVW!L128</f>
        <v>28</v>
      </c>
      <c r="K59" s="47"/>
      <c r="L59" s="48">
        <f t="shared" si="10"/>
        <v>25</v>
      </c>
      <c r="M59" s="49">
        <f>RANK(L59,$L$59:$L$60,0)</f>
        <v>2</v>
      </c>
      <c r="N59" s="47"/>
      <c r="O59" s="48">
        <f t="shared" si="11"/>
        <v>2275</v>
      </c>
      <c r="P59" s="49">
        <f>RANK(O59,$O$59:$O$60,0)</f>
        <v>2</v>
      </c>
      <c r="Q59" s="47"/>
      <c r="R59" s="48">
        <f t="shared" si="12"/>
        <v>3093.75</v>
      </c>
      <c r="S59" s="49">
        <f>RANK(R59,$R$59:$R$60,1)</f>
        <v>2</v>
      </c>
      <c r="T59" s="47"/>
      <c r="U59" s="50">
        <f t="shared" si="13"/>
        <v>20202</v>
      </c>
      <c r="V59" s="51">
        <f>RANK(U59,$U$59:$U$60,1)</f>
        <v>2</v>
      </c>
    </row>
    <row r="60" spans="1:22" ht="15.75" thickBot="1">
      <c r="A60" s="52" t="str">
        <f t="shared" si="14"/>
        <v>VL Platz 9 Rang 1</v>
      </c>
      <c r="B60" s="53">
        <f>HVW!A141</f>
        <v>9</v>
      </c>
      <c r="C60" s="53" t="str">
        <f>HVW!B141</f>
        <v>SC Lehr</v>
      </c>
      <c r="D60" s="54">
        <f>HVW!C141</f>
        <v>18</v>
      </c>
      <c r="E60" s="54">
        <f>HVW!G141</f>
        <v>439</v>
      </c>
      <c r="F60" s="54" t="str">
        <f>HVW!H141</f>
        <v>:</v>
      </c>
      <c r="G60" s="54">
        <f>HVW!I141</f>
        <v>525</v>
      </c>
      <c r="H60" s="54">
        <f>HVW!J141</f>
        <v>11</v>
      </c>
      <c r="I60" s="54" t="str">
        <f>HVW!K141</f>
        <v>:</v>
      </c>
      <c r="J60" s="54">
        <f>HVW!L141</f>
        <v>25</v>
      </c>
      <c r="K60" s="55"/>
      <c r="L60" s="56">
        <f t="shared" si="10"/>
        <v>61.111111111111114</v>
      </c>
      <c r="M60" s="57">
        <f>RANK(L60,$L$59:$L$60,0)</f>
        <v>1</v>
      </c>
      <c r="N60" s="55"/>
      <c r="O60" s="56">
        <f t="shared" si="11"/>
        <v>2438.8888888888891</v>
      </c>
      <c r="P60" s="57">
        <f>RANK(O60,$O$59:$O$60,0)</f>
        <v>1</v>
      </c>
      <c r="Q60" s="55"/>
      <c r="R60" s="56">
        <f t="shared" si="12"/>
        <v>2916.666666666667</v>
      </c>
      <c r="S60" s="57">
        <f>RANK(R60,$R$59:$R$60,1)</f>
        <v>1</v>
      </c>
      <c r="T60" s="55"/>
      <c r="U60" s="58">
        <f t="shared" si="13"/>
        <v>10101</v>
      </c>
      <c r="V60" s="59">
        <f>RANK(U60,$U$59:$U$60,1)</f>
        <v>1</v>
      </c>
    </row>
    <row r="61" spans="1:22" ht="15.75" thickTop="1">
      <c r="A61" s="142" t="s">
        <v>1730</v>
      </c>
      <c r="B61" s="45">
        <f>HVW!A129</f>
        <v>10</v>
      </c>
      <c r="C61" s="45" t="str">
        <f>HVW!B129</f>
        <v>TV Möglingen</v>
      </c>
      <c r="D61" s="46">
        <f>HVW!C129</f>
        <v>0</v>
      </c>
      <c r="E61" s="46">
        <f>HVW!G129</f>
        <v>0</v>
      </c>
      <c r="F61" s="46" t="str">
        <f>HVW!H129</f>
        <v>:</v>
      </c>
      <c r="G61" s="46">
        <f>HVW!I129</f>
        <v>0</v>
      </c>
      <c r="H61" s="46">
        <f>HVW!J129</f>
        <v>0</v>
      </c>
      <c r="I61" s="46" t="str">
        <f>HVW!K129</f>
        <v>:</v>
      </c>
      <c r="J61" s="46">
        <f>HVW!L129</f>
        <v>0</v>
      </c>
      <c r="K61" s="47"/>
      <c r="L61" s="48">
        <f>IF(D61=0,0,(H61/D61)*100)</f>
        <v>0</v>
      </c>
      <c r="M61" s="49">
        <f>RANK(L61,$L$61:$L$62,0)</f>
        <v>2</v>
      </c>
      <c r="N61" s="47"/>
      <c r="O61" s="48">
        <f>IF(D61=0,0,(E61/D61)*100)</f>
        <v>0</v>
      </c>
      <c r="P61" s="49">
        <f>RANK(O61,$O$61:$O$62,0)</f>
        <v>2</v>
      </c>
      <c r="Q61" s="47"/>
      <c r="R61" s="48">
        <f>IF(D61=0,0,(G61/D61)*100)</f>
        <v>0</v>
      </c>
      <c r="S61" s="49">
        <f>RANK(R61,$R$61:$R$62,1)</f>
        <v>1</v>
      </c>
      <c r="T61" s="47"/>
      <c r="U61" s="50">
        <f t="shared" si="13"/>
        <v>20201</v>
      </c>
      <c r="V61" s="51">
        <f>RANK(U61,$U$61:$U$62,1)</f>
        <v>2</v>
      </c>
    </row>
    <row r="62" spans="1:22" ht="15.75" thickBot="1">
      <c r="A62" s="52" t="str">
        <f t="shared" si="14"/>
        <v>VL Platz 10 Rang 1</v>
      </c>
      <c r="B62" s="53">
        <f>HVW!A142</f>
        <v>10</v>
      </c>
      <c r="C62" s="53" t="str">
        <f>HVW!B142</f>
        <v>HSG Winzingen-Wißgoldingen-Donzdorf</v>
      </c>
      <c r="D62" s="54">
        <f>HVW!C142</f>
        <v>18</v>
      </c>
      <c r="E62" s="54">
        <f>HVW!G142</f>
        <v>459</v>
      </c>
      <c r="F62" s="54" t="str">
        <f>HVW!H142</f>
        <v>:</v>
      </c>
      <c r="G62" s="54">
        <f>HVW!I142</f>
        <v>514</v>
      </c>
      <c r="H62" s="54">
        <f>HVW!J142</f>
        <v>9</v>
      </c>
      <c r="I62" s="54" t="str">
        <f>HVW!K142</f>
        <v>:</v>
      </c>
      <c r="J62" s="54">
        <f>HVW!L142</f>
        <v>27</v>
      </c>
      <c r="K62" s="55"/>
      <c r="L62" s="56">
        <f t="shared" si="10"/>
        <v>50</v>
      </c>
      <c r="M62" s="57">
        <f>RANK(L62,$L$61:$L$62,0)</f>
        <v>1</v>
      </c>
      <c r="N62" s="55"/>
      <c r="O62" s="56">
        <f t="shared" si="11"/>
        <v>2550</v>
      </c>
      <c r="P62" s="57">
        <f>RANK(O62,$O$61:$O$62,0)</f>
        <v>1</v>
      </c>
      <c r="Q62" s="55"/>
      <c r="R62" s="56">
        <f t="shared" si="12"/>
        <v>2855.5555555555557</v>
      </c>
      <c r="S62" s="57">
        <f>RANK(R62,$R$61:$R$62,1)</f>
        <v>2</v>
      </c>
      <c r="T62" s="55"/>
      <c r="U62" s="58">
        <f t="shared" si="13"/>
        <v>10102</v>
      </c>
      <c r="V62" s="59">
        <f>RANK(U62,$U$61:$U$62,1)</f>
        <v>1</v>
      </c>
    </row>
    <row r="63" spans="1:22" ht="15" thickTop="1">
      <c r="C63"/>
    </row>
    <row r="64" spans="1:22" ht="15">
      <c r="B64" s="61" t="str">
        <f>LEFT(HVW!A144,18)&amp;" gesamt (Staffel 1 bis 4 nach Platzierung)"</f>
        <v>Frauen Landesliga  gesamt (Staffel 1 bis 4 nach Platzierung)</v>
      </c>
      <c r="C64" s="28"/>
      <c r="L64" s="30" t="s">
        <v>297</v>
      </c>
      <c r="M64" s="31"/>
      <c r="O64" s="30" t="s">
        <v>300</v>
      </c>
      <c r="P64" s="31"/>
      <c r="R64" s="30" t="s">
        <v>301</v>
      </c>
      <c r="S64" s="31"/>
      <c r="U64" s="30" t="s">
        <v>302</v>
      </c>
      <c r="V64" s="31"/>
    </row>
    <row r="65" spans="1:22" ht="15.75" thickBot="1">
      <c r="A65" s="42" t="s">
        <v>303</v>
      </c>
      <c r="C65"/>
      <c r="L65" s="43" t="s">
        <v>298</v>
      </c>
      <c r="M65" s="43" t="s">
        <v>299</v>
      </c>
      <c r="O65" s="43" t="s">
        <v>298</v>
      </c>
      <c r="P65" s="43" t="s">
        <v>299</v>
      </c>
      <c r="R65" s="43" t="s">
        <v>298</v>
      </c>
      <c r="S65" s="43" t="s">
        <v>299</v>
      </c>
      <c r="U65" s="43" t="s">
        <v>298</v>
      </c>
      <c r="V65" s="43" t="s">
        <v>299</v>
      </c>
    </row>
    <row r="66" spans="1:22" ht="15.75" thickTop="1">
      <c r="A66" s="44" t="str">
        <f>"LL Platz "&amp;B66&amp;" Rang "&amp;V66</f>
        <v>LL Platz 1 Rang 2</v>
      </c>
      <c r="B66" s="45">
        <f>HVW!A146</f>
        <v>1</v>
      </c>
      <c r="C66" s="45" t="str">
        <f>HVW!B146</f>
        <v>SG Degmarn-Oedheim</v>
      </c>
      <c r="D66" s="46">
        <f>HVW!C146</f>
        <v>18</v>
      </c>
      <c r="E66" s="46">
        <f>HVW!G146</f>
        <v>580</v>
      </c>
      <c r="F66" s="46" t="str">
        <f>HVW!H146</f>
        <v>:</v>
      </c>
      <c r="G66" s="46">
        <f>HVW!I146</f>
        <v>417</v>
      </c>
      <c r="H66" s="46">
        <f>HVW!J146</f>
        <v>34</v>
      </c>
      <c r="I66" s="46" t="str">
        <f>HVW!K146</f>
        <v>:</v>
      </c>
      <c r="J66" s="46">
        <f>HVW!L146</f>
        <v>2</v>
      </c>
      <c r="K66" s="47"/>
      <c r="L66" s="48">
        <f t="shared" ref="L66:L97" si="15">(H66/D66)*100</f>
        <v>188.88888888888889</v>
      </c>
      <c r="M66" s="49">
        <f>RANK(L66,$L$66:$L$69,0)</f>
        <v>2</v>
      </c>
      <c r="N66" s="47"/>
      <c r="O66" s="48">
        <f t="shared" ref="O66:O97" si="16">(E66/D66)*100</f>
        <v>3222.2222222222222</v>
      </c>
      <c r="P66" s="49">
        <f>RANK(O66,$O$66:$O$69,0)</f>
        <v>2</v>
      </c>
      <c r="Q66" s="47"/>
      <c r="R66" s="48">
        <f t="shared" ref="R66:R97" si="17">(G66/D66)*100</f>
        <v>2316.666666666667</v>
      </c>
      <c r="S66" s="49">
        <f>RANK(R66,$R$66:$R$69,1)</f>
        <v>2</v>
      </c>
      <c r="T66" s="47"/>
      <c r="U66" s="50">
        <f t="shared" ref="U66:U97" si="18">VALUE(M66&amp;TEXT(P66,"00")&amp;TEXT(S66,"00"))</f>
        <v>20202</v>
      </c>
      <c r="V66" s="51">
        <f>RANK(U66,$U$66:$U$69,1)</f>
        <v>2</v>
      </c>
    </row>
    <row r="67" spans="1:22" ht="15">
      <c r="A67" s="70" t="str">
        <f t="shared" ref="A67:A97" si="19">"LL Platz "&amp;B67&amp;" Rang "&amp;V67</f>
        <v>LL Platz 1 Rang 4</v>
      </c>
      <c r="B67" s="28">
        <f>HVW!A159</f>
        <v>1</v>
      </c>
      <c r="C67" s="28" t="str">
        <f>HVW!B159</f>
        <v>Hbi Weilimdorf/Feuerbach</v>
      </c>
      <c r="D67" s="29">
        <f>HVW!C159</f>
        <v>18</v>
      </c>
      <c r="E67" s="29">
        <f>HVW!G159</f>
        <v>570</v>
      </c>
      <c r="F67" s="29" t="str">
        <f>HVW!H159</f>
        <v>:</v>
      </c>
      <c r="G67" s="29">
        <f>HVW!I159</f>
        <v>487</v>
      </c>
      <c r="H67" s="29">
        <f>HVW!J159</f>
        <v>30</v>
      </c>
      <c r="I67" s="29" t="str">
        <f>HVW!K159</f>
        <v>:</v>
      </c>
      <c r="J67" s="29">
        <f>HVW!L159</f>
        <v>6</v>
      </c>
      <c r="L67" s="33">
        <f t="shared" si="15"/>
        <v>166.66666666666669</v>
      </c>
      <c r="M67" s="34">
        <f>RANK(L67,$L$66:$L$69,0)</f>
        <v>4</v>
      </c>
      <c r="O67" s="33">
        <f t="shared" si="16"/>
        <v>3166.666666666667</v>
      </c>
      <c r="P67" s="34">
        <f>RANK(O67,$O$66:$O$69,0)</f>
        <v>3</v>
      </c>
      <c r="R67" s="33">
        <f t="shared" si="17"/>
        <v>2705.5555555555557</v>
      </c>
      <c r="S67" s="34">
        <f>RANK(R67,$R$66:$R$69,1)</f>
        <v>4</v>
      </c>
      <c r="U67" s="35">
        <f t="shared" si="18"/>
        <v>40304</v>
      </c>
      <c r="V67" s="71">
        <f>RANK(U67,$U$66:$U$69,1)</f>
        <v>4</v>
      </c>
    </row>
    <row r="68" spans="1:22" ht="15">
      <c r="A68" s="70" t="str">
        <f t="shared" si="19"/>
        <v>LL Platz 1 Rang 3</v>
      </c>
      <c r="B68" s="28">
        <f>HVW!A172</f>
        <v>1</v>
      </c>
      <c r="C68" s="28" t="str">
        <f>HVW!B172</f>
        <v>TSV Neuhausen/F. 1898</v>
      </c>
      <c r="D68" s="29">
        <f>HVW!C172</f>
        <v>18</v>
      </c>
      <c r="E68" s="29">
        <f>HVW!G172</f>
        <v>485</v>
      </c>
      <c r="F68" s="29" t="str">
        <f>HVW!H172</f>
        <v>:</v>
      </c>
      <c r="G68" s="29">
        <f>HVW!I172</f>
        <v>402</v>
      </c>
      <c r="H68" s="29">
        <f>HVW!J172</f>
        <v>32</v>
      </c>
      <c r="I68" s="29" t="str">
        <f>HVW!K172</f>
        <v>:</v>
      </c>
      <c r="J68" s="29">
        <f>HVW!L172</f>
        <v>4</v>
      </c>
      <c r="L68" s="33">
        <f t="shared" si="15"/>
        <v>177.77777777777777</v>
      </c>
      <c r="M68" s="34">
        <f>RANK(L68,$L$66:$L$69,0)</f>
        <v>3</v>
      </c>
      <c r="O68" s="33">
        <f t="shared" si="16"/>
        <v>2694.4444444444443</v>
      </c>
      <c r="P68" s="34">
        <f>RANK(O68,$O$66:$O$69,0)</f>
        <v>4</v>
      </c>
      <c r="R68" s="33">
        <f t="shared" si="17"/>
        <v>2233.333333333333</v>
      </c>
      <c r="S68" s="34">
        <f>RANK(R68,$R$66:$R$69,1)</f>
        <v>1</v>
      </c>
      <c r="U68" s="35">
        <f t="shared" si="18"/>
        <v>30401</v>
      </c>
      <c r="V68" s="71">
        <f>RANK(U68,$U$66:$U$69,1)</f>
        <v>3</v>
      </c>
    </row>
    <row r="69" spans="1:22" ht="15.75" thickBot="1">
      <c r="A69" s="52" t="str">
        <f t="shared" si="19"/>
        <v>LL Platz 1 Rang 1</v>
      </c>
      <c r="B69" s="53">
        <f>HVW!A185</f>
        <v>1</v>
      </c>
      <c r="C69" s="53" t="str">
        <f>HVW!B185</f>
        <v>SG Argental</v>
      </c>
      <c r="D69" s="54">
        <f>HVW!C185</f>
        <v>18</v>
      </c>
      <c r="E69" s="54">
        <f>HVW!G185</f>
        <v>760</v>
      </c>
      <c r="F69" s="54" t="str">
        <f>HVW!H185</f>
        <v>:</v>
      </c>
      <c r="G69" s="54">
        <f>HVW!I185</f>
        <v>485</v>
      </c>
      <c r="H69" s="54">
        <f>HVW!J185</f>
        <v>36</v>
      </c>
      <c r="I69" s="54" t="str">
        <f>HVW!K185</f>
        <v>:</v>
      </c>
      <c r="J69" s="54">
        <f>HVW!L185</f>
        <v>0</v>
      </c>
      <c r="K69" s="55"/>
      <c r="L69" s="56">
        <f t="shared" si="15"/>
        <v>200</v>
      </c>
      <c r="M69" s="57">
        <f>RANK(L69,$L$66:$L$69,0)</f>
        <v>1</v>
      </c>
      <c r="N69" s="55"/>
      <c r="O69" s="56">
        <f t="shared" si="16"/>
        <v>4222.2222222222217</v>
      </c>
      <c r="P69" s="57">
        <f>RANK(O69,$O$66:$O$69,0)</f>
        <v>1</v>
      </c>
      <c r="Q69" s="55"/>
      <c r="R69" s="56">
        <f t="shared" si="17"/>
        <v>2694.4444444444443</v>
      </c>
      <c r="S69" s="57">
        <f>RANK(R69,$R$66:$R$69,1)</f>
        <v>3</v>
      </c>
      <c r="T69" s="55"/>
      <c r="U69" s="58">
        <f t="shared" si="18"/>
        <v>10103</v>
      </c>
      <c r="V69" s="59">
        <f>RANK(U69,$U$66:$U$69,1)</f>
        <v>1</v>
      </c>
    </row>
    <row r="70" spans="1:22" ht="15.75" thickTop="1">
      <c r="A70" s="44" t="str">
        <f t="shared" si="19"/>
        <v>LL Platz 2 Rang 1</v>
      </c>
      <c r="B70" s="45">
        <f>HVW!A147</f>
        <v>2</v>
      </c>
      <c r="C70" s="45" t="str">
        <f>HVW!B147</f>
        <v>SG Schozach-Bottwartal 2</v>
      </c>
      <c r="D70" s="46">
        <f>HVW!C147</f>
        <v>18</v>
      </c>
      <c r="E70" s="46">
        <f>HVW!G147</f>
        <v>597</v>
      </c>
      <c r="F70" s="46" t="str">
        <f>HVW!H147</f>
        <v>:</v>
      </c>
      <c r="G70" s="46">
        <f>HVW!I147</f>
        <v>443</v>
      </c>
      <c r="H70" s="46">
        <f>HVW!J147</f>
        <v>31</v>
      </c>
      <c r="I70" s="46" t="str">
        <f>HVW!K147</f>
        <v>:</v>
      </c>
      <c r="J70" s="46">
        <f>HVW!L147</f>
        <v>5</v>
      </c>
      <c r="K70" s="47"/>
      <c r="L70" s="48">
        <f t="shared" si="15"/>
        <v>172.22222222222223</v>
      </c>
      <c r="M70" s="49">
        <f>RANK(L70,$L$70:$L$73,0)</f>
        <v>1</v>
      </c>
      <c r="N70" s="47"/>
      <c r="O70" s="48">
        <f t="shared" si="16"/>
        <v>3316.6666666666665</v>
      </c>
      <c r="P70" s="49">
        <f>RANK(O70,$O$70:$O$73,0)</f>
        <v>1</v>
      </c>
      <c r="Q70" s="47"/>
      <c r="R70" s="48">
        <f t="shared" si="17"/>
        <v>2461.1111111111109</v>
      </c>
      <c r="S70" s="49">
        <f>RANK(R70,$R$70:$R$73,1)</f>
        <v>3</v>
      </c>
      <c r="T70" s="47"/>
      <c r="U70" s="50">
        <f t="shared" si="18"/>
        <v>10103</v>
      </c>
      <c r="V70" s="51">
        <f>RANK(U70,$U$70:$U$73,1)</f>
        <v>1</v>
      </c>
    </row>
    <row r="71" spans="1:22" ht="15">
      <c r="A71" s="70" t="str">
        <f t="shared" si="19"/>
        <v>LL Platz 2 Rang 4</v>
      </c>
      <c r="B71" s="28">
        <f>HVW!A160</f>
        <v>2</v>
      </c>
      <c r="C71" s="28" t="str">
        <f>HVW!B160</f>
        <v>HSG Baar</v>
      </c>
      <c r="D71" s="29">
        <f>HVW!C160</f>
        <v>18</v>
      </c>
      <c r="E71" s="29">
        <f>HVW!G160</f>
        <v>479</v>
      </c>
      <c r="F71" s="29" t="str">
        <f>HVW!H160</f>
        <v>:</v>
      </c>
      <c r="G71" s="29">
        <f>HVW!I160</f>
        <v>403</v>
      </c>
      <c r="H71" s="29">
        <f>HVW!J160</f>
        <v>27</v>
      </c>
      <c r="I71" s="29" t="str">
        <f>HVW!K160</f>
        <v>:</v>
      </c>
      <c r="J71" s="29">
        <f>HVW!L160</f>
        <v>9</v>
      </c>
      <c r="L71" s="33">
        <f t="shared" si="15"/>
        <v>150</v>
      </c>
      <c r="M71" s="34">
        <f>RANK(L71,$L$70:$L$73,0)</f>
        <v>4</v>
      </c>
      <c r="O71" s="33">
        <f t="shared" si="16"/>
        <v>2661.1111111111109</v>
      </c>
      <c r="P71" s="34">
        <f>RANK(O71,$O$70:$O$73,0)</f>
        <v>3</v>
      </c>
      <c r="R71" s="33">
        <f t="shared" si="17"/>
        <v>2238.8888888888891</v>
      </c>
      <c r="S71" s="34">
        <f>RANK(R71,$R$70:$R$73,1)</f>
        <v>1</v>
      </c>
      <c r="U71" s="35">
        <f t="shared" si="18"/>
        <v>40301</v>
      </c>
      <c r="V71" s="71">
        <f>RANK(U71,$U$70:$U$73,1)</f>
        <v>4</v>
      </c>
    </row>
    <row r="72" spans="1:22" ht="15">
      <c r="A72" s="70" t="str">
        <f t="shared" si="19"/>
        <v>LL Platz 2 Rang 3</v>
      </c>
      <c r="B72" s="28">
        <f>HVW!A173</f>
        <v>2</v>
      </c>
      <c r="C72" s="28" t="str">
        <f>HVW!B173</f>
        <v>HSG Winterbach/Weiler</v>
      </c>
      <c r="D72" s="29">
        <f>HVW!C173</f>
        <v>18</v>
      </c>
      <c r="E72" s="29">
        <f>HVW!G173</f>
        <v>469</v>
      </c>
      <c r="F72" s="29" t="str">
        <f>HVW!H173</f>
        <v>:</v>
      </c>
      <c r="G72" s="29">
        <f>HVW!I173</f>
        <v>407</v>
      </c>
      <c r="H72" s="29">
        <f>HVW!J173</f>
        <v>28</v>
      </c>
      <c r="I72" s="29" t="str">
        <f>HVW!K173</f>
        <v>:</v>
      </c>
      <c r="J72" s="29">
        <f>HVW!L173</f>
        <v>8</v>
      </c>
      <c r="L72" s="33">
        <f t="shared" si="15"/>
        <v>155.55555555555557</v>
      </c>
      <c r="M72" s="34">
        <f>RANK(L72,$L$70:$L$73,0)</f>
        <v>2</v>
      </c>
      <c r="O72" s="33">
        <f t="shared" si="16"/>
        <v>2605.5555555555557</v>
      </c>
      <c r="P72" s="34">
        <f>RANK(O72,$O$70:$O$73,0)</f>
        <v>4</v>
      </c>
      <c r="R72" s="33">
        <f t="shared" si="17"/>
        <v>2261.1111111111109</v>
      </c>
      <c r="S72" s="34">
        <f>RANK(R72,$R$70:$R$73,1)</f>
        <v>2</v>
      </c>
      <c r="U72" s="35">
        <f t="shared" si="18"/>
        <v>20402</v>
      </c>
      <c r="V72" s="71">
        <f>RANK(U72,$U$70:$U$73,1)</f>
        <v>3</v>
      </c>
    </row>
    <row r="73" spans="1:22" ht="15.75" thickBot="1">
      <c r="A73" s="52" t="str">
        <f t="shared" si="19"/>
        <v>LL Platz 2 Rang 2</v>
      </c>
      <c r="B73" s="53">
        <f>HVW!A186</f>
        <v>2</v>
      </c>
      <c r="C73" s="53" t="str">
        <f>HVW!B186</f>
        <v>HSG Owen-Lenningen</v>
      </c>
      <c r="D73" s="54">
        <f>HVW!C186</f>
        <v>18</v>
      </c>
      <c r="E73" s="54">
        <f>HVW!G186</f>
        <v>563</v>
      </c>
      <c r="F73" s="54" t="str">
        <f>HVW!H186</f>
        <v>:</v>
      </c>
      <c r="G73" s="54">
        <f>HVW!I186</f>
        <v>487</v>
      </c>
      <c r="H73" s="54">
        <f>HVW!J186</f>
        <v>28</v>
      </c>
      <c r="I73" s="54" t="str">
        <f>HVW!K186</f>
        <v>:</v>
      </c>
      <c r="J73" s="54">
        <f>HVW!L186</f>
        <v>8</v>
      </c>
      <c r="K73" s="55"/>
      <c r="L73" s="56">
        <f t="shared" si="15"/>
        <v>155.55555555555557</v>
      </c>
      <c r="M73" s="57">
        <f>RANK(L73,$L$70:$L$73,0)</f>
        <v>2</v>
      </c>
      <c r="N73" s="55"/>
      <c r="O73" s="56">
        <f t="shared" si="16"/>
        <v>3127.7777777777778</v>
      </c>
      <c r="P73" s="57">
        <f>RANK(O73,$O$70:$O$73,0)</f>
        <v>2</v>
      </c>
      <c r="Q73" s="55"/>
      <c r="R73" s="56">
        <f t="shared" si="17"/>
        <v>2705.5555555555557</v>
      </c>
      <c r="S73" s="57">
        <f>RANK(R73,$R$70:$R$73,1)</f>
        <v>4</v>
      </c>
      <c r="T73" s="55"/>
      <c r="U73" s="58">
        <f t="shared" si="18"/>
        <v>20204</v>
      </c>
      <c r="V73" s="59">
        <f>RANK(U73,$U$70:$U$73,1)</f>
        <v>2</v>
      </c>
    </row>
    <row r="74" spans="1:22" ht="15.75" thickTop="1">
      <c r="A74" s="44" t="str">
        <f t="shared" si="19"/>
        <v>LL Platz 3 Rang 4</v>
      </c>
      <c r="B74" s="45">
        <f>HVW!A148</f>
        <v>3</v>
      </c>
      <c r="C74" s="45" t="str">
        <f>HVW!B148</f>
        <v>HSG Strohgäu</v>
      </c>
      <c r="D74" s="46">
        <f>HVW!C148</f>
        <v>18</v>
      </c>
      <c r="E74" s="46">
        <f>HVW!G148</f>
        <v>436</v>
      </c>
      <c r="F74" s="46" t="str">
        <f>HVW!H148</f>
        <v>:</v>
      </c>
      <c r="G74" s="46">
        <f>HVW!I148</f>
        <v>416</v>
      </c>
      <c r="H74" s="46">
        <f>HVW!J148</f>
        <v>22</v>
      </c>
      <c r="I74" s="46" t="str">
        <f>HVW!K148</f>
        <v>:</v>
      </c>
      <c r="J74" s="46">
        <f>HVW!L148</f>
        <v>14</v>
      </c>
      <c r="K74" s="47"/>
      <c r="L74" s="48">
        <f t="shared" si="15"/>
        <v>122.22222222222223</v>
      </c>
      <c r="M74" s="49">
        <f>RANK(L74,$L$74:$L$77,0)</f>
        <v>4</v>
      </c>
      <c r="N74" s="47"/>
      <c r="O74" s="48">
        <f t="shared" si="16"/>
        <v>2422.2222222222222</v>
      </c>
      <c r="P74" s="49">
        <f>RANK(O74,$O$74:$O$77,0)</f>
        <v>4</v>
      </c>
      <c r="Q74" s="47"/>
      <c r="R74" s="48">
        <f t="shared" si="17"/>
        <v>2311.1111111111109</v>
      </c>
      <c r="S74" s="49">
        <f>RANK(R74,$R$74:$R$77,1)</f>
        <v>1</v>
      </c>
      <c r="T74" s="47"/>
      <c r="U74" s="50">
        <f t="shared" si="18"/>
        <v>40401</v>
      </c>
      <c r="V74" s="51">
        <f>RANK(U74,$U$74:$U$77,1)</f>
        <v>4</v>
      </c>
    </row>
    <row r="75" spans="1:22" ht="15">
      <c r="A75" s="70" t="str">
        <f t="shared" si="19"/>
        <v>LL Platz 3 Rang 1</v>
      </c>
      <c r="B75" s="28">
        <f>HVW!A161</f>
        <v>3</v>
      </c>
      <c r="C75" s="28" t="str">
        <f>HVW!B161</f>
        <v>SG Tübingen</v>
      </c>
      <c r="D75" s="29">
        <f>HVW!C161</f>
        <v>18</v>
      </c>
      <c r="E75" s="29">
        <f>HVW!G161</f>
        <v>521</v>
      </c>
      <c r="F75" s="29" t="str">
        <f>HVW!H161</f>
        <v>:</v>
      </c>
      <c r="G75" s="29">
        <f>HVW!I161</f>
        <v>443</v>
      </c>
      <c r="H75" s="29">
        <f>HVW!J161</f>
        <v>26</v>
      </c>
      <c r="I75" s="29" t="str">
        <f>HVW!K161</f>
        <v>:</v>
      </c>
      <c r="J75" s="29">
        <f>HVW!L161</f>
        <v>10</v>
      </c>
      <c r="L75" s="33">
        <f t="shared" si="15"/>
        <v>144.44444444444443</v>
      </c>
      <c r="M75" s="34">
        <f>RANK(L75,$L$74:$L$77,0)</f>
        <v>1</v>
      </c>
      <c r="O75" s="33">
        <f t="shared" si="16"/>
        <v>2894.4444444444443</v>
      </c>
      <c r="P75" s="34">
        <f t="shared" ref="P75:P77" si="20">RANK(O75,$O$74:$O$77,0)</f>
        <v>1</v>
      </c>
      <c r="R75" s="33">
        <f t="shared" si="17"/>
        <v>2461.1111111111109</v>
      </c>
      <c r="S75" s="34">
        <f t="shared" ref="S75:S77" si="21">RANK(R75,$R$74:$R$77,1)</f>
        <v>3</v>
      </c>
      <c r="U75" s="35">
        <f t="shared" si="18"/>
        <v>10103</v>
      </c>
      <c r="V75" s="71">
        <f t="shared" ref="V75:V77" si="22">RANK(U75,$U$74:$U$77,1)</f>
        <v>1</v>
      </c>
    </row>
    <row r="76" spans="1:22" ht="15">
      <c r="A76" s="70" t="str">
        <f t="shared" si="19"/>
        <v>LL Platz 3 Rang 2</v>
      </c>
      <c r="B76" s="28">
        <f>HVW!A174</f>
        <v>3</v>
      </c>
      <c r="C76" s="28" t="str">
        <f>HVW!B174</f>
        <v>TV Reichenbach</v>
      </c>
      <c r="D76" s="29">
        <f>HVW!C174</f>
        <v>18</v>
      </c>
      <c r="E76" s="29">
        <f>HVW!G174</f>
        <v>471</v>
      </c>
      <c r="F76" s="29" t="str">
        <f>HVW!H174</f>
        <v>:</v>
      </c>
      <c r="G76" s="29">
        <f>HVW!I174</f>
        <v>430</v>
      </c>
      <c r="H76" s="29">
        <f>HVW!J174</f>
        <v>25</v>
      </c>
      <c r="I76" s="29" t="str">
        <f>HVW!K174</f>
        <v>:</v>
      </c>
      <c r="J76" s="29">
        <f>HVW!L174</f>
        <v>11</v>
      </c>
      <c r="L76" s="33">
        <f t="shared" si="15"/>
        <v>138.88888888888889</v>
      </c>
      <c r="M76" s="34">
        <f t="shared" ref="M76:M77" si="23">RANK(L76,$L$74:$L$77,0)</f>
        <v>2</v>
      </c>
      <c r="O76" s="33">
        <f t="shared" si="16"/>
        <v>2616.666666666667</v>
      </c>
      <c r="P76" s="34">
        <f t="shared" si="20"/>
        <v>3</v>
      </c>
      <c r="R76" s="33">
        <f t="shared" si="17"/>
        <v>2388.8888888888891</v>
      </c>
      <c r="S76" s="34">
        <f t="shared" si="21"/>
        <v>2</v>
      </c>
      <c r="U76" s="35">
        <f t="shared" si="18"/>
        <v>20302</v>
      </c>
      <c r="V76" s="71">
        <f t="shared" si="22"/>
        <v>2</v>
      </c>
    </row>
    <row r="77" spans="1:22" ht="15.75" thickBot="1">
      <c r="A77" s="52" t="str">
        <f t="shared" si="19"/>
        <v>LL Platz 3 Rang 3</v>
      </c>
      <c r="B77" s="53">
        <f>HVW!A187</f>
        <v>3</v>
      </c>
      <c r="C77" s="53" t="str">
        <f>HVW!B187</f>
        <v>HSG Langenau/Elchingen</v>
      </c>
      <c r="D77" s="54">
        <f>HVW!C187</f>
        <v>18</v>
      </c>
      <c r="E77" s="54">
        <f>HVW!G187</f>
        <v>495</v>
      </c>
      <c r="F77" s="54" t="str">
        <f>HVW!H187</f>
        <v>:</v>
      </c>
      <c r="G77" s="54">
        <f>HVW!I187</f>
        <v>477</v>
      </c>
      <c r="H77" s="54">
        <f>HVW!J187</f>
        <v>23</v>
      </c>
      <c r="I77" s="54" t="str">
        <f>HVW!K187</f>
        <v>:</v>
      </c>
      <c r="J77" s="54">
        <f>HVW!L187</f>
        <v>13</v>
      </c>
      <c r="K77" s="55"/>
      <c r="L77" s="56">
        <f t="shared" si="15"/>
        <v>127.77777777777777</v>
      </c>
      <c r="M77" s="57">
        <f t="shared" si="23"/>
        <v>3</v>
      </c>
      <c r="N77" s="55"/>
      <c r="O77" s="56">
        <f t="shared" si="16"/>
        <v>2750</v>
      </c>
      <c r="P77" s="57">
        <f t="shared" si="20"/>
        <v>2</v>
      </c>
      <c r="Q77" s="55"/>
      <c r="R77" s="56">
        <f t="shared" si="17"/>
        <v>2650</v>
      </c>
      <c r="S77" s="57">
        <f t="shared" si="21"/>
        <v>4</v>
      </c>
      <c r="T77" s="55"/>
      <c r="U77" s="58">
        <f t="shared" si="18"/>
        <v>30204</v>
      </c>
      <c r="V77" s="59">
        <f t="shared" si="22"/>
        <v>3</v>
      </c>
    </row>
    <row r="78" spans="1:22" ht="15.75" thickTop="1">
      <c r="A78" s="44" t="str">
        <f t="shared" si="19"/>
        <v>LL Platz 4 Rang 3</v>
      </c>
      <c r="B78" s="45">
        <f>HVW!A149</f>
        <v>4</v>
      </c>
      <c r="C78" s="45" t="str">
        <f>HVW!B149</f>
        <v>HSG Hohenlohe</v>
      </c>
      <c r="D78" s="46">
        <f>HVW!C149</f>
        <v>18</v>
      </c>
      <c r="E78" s="46">
        <f>HVW!G149</f>
        <v>564</v>
      </c>
      <c r="F78" s="46" t="str">
        <f>HVW!H149</f>
        <v>:</v>
      </c>
      <c r="G78" s="46">
        <f>HVW!I149</f>
        <v>511</v>
      </c>
      <c r="H78" s="46">
        <f>HVW!J149</f>
        <v>21</v>
      </c>
      <c r="I78" s="46" t="str">
        <f>HVW!K149</f>
        <v>:</v>
      </c>
      <c r="J78" s="46">
        <f>HVW!L149</f>
        <v>15</v>
      </c>
      <c r="K78" s="47"/>
      <c r="L78" s="48">
        <f t="shared" si="15"/>
        <v>116.66666666666667</v>
      </c>
      <c r="M78" s="49">
        <f>RANK(L78,$L$78:$L$81,0)</f>
        <v>3</v>
      </c>
      <c r="N78" s="47"/>
      <c r="O78" s="48">
        <f t="shared" si="16"/>
        <v>3133.333333333333</v>
      </c>
      <c r="P78" s="49">
        <f>RANK(O78,$O$78:$O$81,0)</f>
        <v>1</v>
      </c>
      <c r="Q78" s="47"/>
      <c r="R78" s="48">
        <f t="shared" si="17"/>
        <v>2838.8888888888891</v>
      </c>
      <c r="S78" s="49">
        <f>RANK(R78,$R$78:$R$81,1)</f>
        <v>2</v>
      </c>
      <c r="T78" s="47"/>
      <c r="U78" s="50">
        <f t="shared" si="18"/>
        <v>30102</v>
      </c>
      <c r="V78" s="51">
        <f>RANK(U78,$U$78:$U$81,1)</f>
        <v>3</v>
      </c>
    </row>
    <row r="79" spans="1:22" ht="15">
      <c r="A79" s="70" t="str">
        <f t="shared" si="19"/>
        <v>LL Platz 4 Rang 4</v>
      </c>
      <c r="B79" s="28">
        <f>HVW!A162</f>
        <v>4</v>
      </c>
      <c r="C79" s="28" t="str">
        <f>HVW!B162</f>
        <v>HSG Hossingen-Meßstetten</v>
      </c>
      <c r="D79" s="29">
        <f>HVW!C162</f>
        <v>18</v>
      </c>
      <c r="E79" s="29">
        <f>HVW!G162</f>
        <v>549</v>
      </c>
      <c r="F79" s="29" t="str">
        <f>HVW!H162</f>
        <v>:</v>
      </c>
      <c r="G79" s="29">
        <f>HVW!I162</f>
        <v>519</v>
      </c>
      <c r="H79" s="29">
        <f>HVW!J162</f>
        <v>21</v>
      </c>
      <c r="I79" s="29" t="str">
        <f>HVW!K162</f>
        <v>:</v>
      </c>
      <c r="J79" s="29">
        <f>HVW!L162</f>
        <v>15</v>
      </c>
      <c r="L79" s="33">
        <f t="shared" si="15"/>
        <v>116.66666666666667</v>
      </c>
      <c r="M79" s="34">
        <f t="shared" ref="M79:M81" si="24">RANK(L79,$L$78:$L$81,0)</f>
        <v>3</v>
      </c>
      <c r="O79" s="33">
        <f t="shared" si="16"/>
        <v>3050</v>
      </c>
      <c r="P79" s="34">
        <f t="shared" ref="P79:P81" si="25">RANK(O79,$O$78:$O$81,0)</f>
        <v>2</v>
      </c>
      <c r="R79" s="33">
        <f t="shared" si="17"/>
        <v>2883.333333333333</v>
      </c>
      <c r="S79" s="34">
        <f t="shared" ref="S79:S81" si="26">RANK(R79,$R$78:$R$81,1)</f>
        <v>4</v>
      </c>
      <c r="U79" s="35">
        <f t="shared" si="18"/>
        <v>30204</v>
      </c>
      <c r="V79" s="71">
        <f t="shared" ref="V79:V81" si="27">RANK(U79,$U$78:$U$81,1)</f>
        <v>4</v>
      </c>
    </row>
    <row r="80" spans="1:22" ht="15">
      <c r="A80" s="70" t="str">
        <f t="shared" si="19"/>
        <v>LL Platz 4 Rang 2</v>
      </c>
      <c r="B80" s="28">
        <f>HVW!A175</f>
        <v>4</v>
      </c>
      <c r="C80" s="28" t="str">
        <f>HVW!B175</f>
        <v>TB Neuffen</v>
      </c>
      <c r="D80" s="29">
        <f>HVW!C175</f>
        <v>18</v>
      </c>
      <c r="E80" s="29">
        <f>HVW!G175</f>
        <v>456</v>
      </c>
      <c r="F80" s="29" t="str">
        <f>HVW!H175</f>
        <v>:</v>
      </c>
      <c r="G80" s="29">
        <f>HVW!I175</f>
        <v>406</v>
      </c>
      <c r="H80" s="29">
        <f>HVW!J175</f>
        <v>22</v>
      </c>
      <c r="I80" s="29" t="str">
        <f>HVW!K175</f>
        <v>:</v>
      </c>
      <c r="J80" s="29">
        <f>HVW!L175</f>
        <v>14</v>
      </c>
      <c r="L80" s="33">
        <f t="shared" si="15"/>
        <v>122.22222222222223</v>
      </c>
      <c r="M80" s="34">
        <f t="shared" si="24"/>
        <v>2</v>
      </c>
      <c r="O80" s="33">
        <f t="shared" si="16"/>
        <v>2533.333333333333</v>
      </c>
      <c r="P80" s="34">
        <f t="shared" si="25"/>
        <v>4</v>
      </c>
      <c r="R80" s="33">
        <f t="shared" si="17"/>
        <v>2255.5555555555557</v>
      </c>
      <c r="S80" s="34">
        <f t="shared" si="26"/>
        <v>1</v>
      </c>
      <c r="U80" s="35">
        <f t="shared" si="18"/>
        <v>20401</v>
      </c>
      <c r="V80" s="71">
        <f t="shared" si="27"/>
        <v>2</v>
      </c>
    </row>
    <row r="81" spans="1:22" ht="15.75" thickBot="1">
      <c r="A81" s="52" t="str">
        <f t="shared" si="19"/>
        <v>LL Platz 4 Rang 1</v>
      </c>
      <c r="B81" s="53">
        <f>HVW!A188</f>
        <v>4</v>
      </c>
      <c r="C81" s="53" t="str">
        <f>HVW!B188</f>
        <v>TSG Schnaitheim</v>
      </c>
      <c r="D81" s="54">
        <f>HVW!C188</f>
        <v>18</v>
      </c>
      <c r="E81" s="54">
        <f>HVW!G188</f>
        <v>537</v>
      </c>
      <c r="F81" s="54" t="str">
        <f>HVW!H188</f>
        <v>:</v>
      </c>
      <c r="G81" s="54">
        <f>HVW!I188</f>
        <v>511</v>
      </c>
      <c r="H81" s="54">
        <f>HVW!J188</f>
        <v>23</v>
      </c>
      <c r="I81" s="54" t="str">
        <f>HVW!K188</f>
        <v>:</v>
      </c>
      <c r="J81" s="54">
        <f>HVW!L188</f>
        <v>13</v>
      </c>
      <c r="K81" s="55"/>
      <c r="L81" s="56">
        <f t="shared" si="15"/>
        <v>127.77777777777777</v>
      </c>
      <c r="M81" s="57">
        <f t="shared" si="24"/>
        <v>1</v>
      </c>
      <c r="N81" s="55"/>
      <c r="O81" s="56">
        <f t="shared" si="16"/>
        <v>2983.333333333333</v>
      </c>
      <c r="P81" s="57">
        <f t="shared" si="25"/>
        <v>3</v>
      </c>
      <c r="Q81" s="55"/>
      <c r="R81" s="56">
        <f t="shared" si="17"/>
        <v>2838.8888888888891</v>
      </c>
      <c r="S81" s="57">
        <f t="shared" si="26"/>
        <v>2</v>
      </c>
      <c r="T81" s="55"/>
      <c r="U81" s="58">
        <f t="shared" si="18"/>
        <v>10302</v>
      </c>
      <c r="V81" s="59">
        <f t="shared" si="27"/>
        <v>1</v>
      </c>
    </row>
    <row r="82" spans="1:22" ht="15.75" thickTop="1">
      <c r="A82" s="44" t="str">
        <f t="shared" si="19"/>
        <v>LL Platz 5 Rang 2</v>
      </c>
      <c r="B82" s="45">
        <f>HVW!A150</f>
        <v>5</v>
      </c>
      <c r="C82" s="45" t="str">
        <f>HVW!B150</f>
        <v>SV Salamander Kornwestheim 1894 2</v>
      </c>
      <c r="D82" s="46">
        <f>HVW!C150</f>
        <v>18</v>
      </c>
      <c r="E82" s="46">
        <f>HVW!G150</f>
        <v>517</v>
      </c>
      <c r="F82" s="46" t="str">
        <f>HVW!H150</f>
        <v>:</v>
      </c>
      <c r="G82" s="46">
        <f>HVW!I150</f>
        <v>530</v>
      </c>
      <c r="H82" s="46">
        <f>HVW!J150</f>
        <v>18</v>
      </c>
      <c r="I82" s="46" t="str">
        <f>HVW!K150</f>
        <v>:</v>
      </c>
      <c r="J82" s="46">
        <f>HVW!L150</f>
        <v>18</v>
      </c>
      <c r="K82" s="47"/>
      <c r="L82" s="48">
        <f t="shared" si="15"/>
        <v>100</v>
      </c>
      <c r="M82" s="49">
        <f>RANK(L82,$L$82:$L$85,0)</f>
        <v>2</v>
      </c>
      <c r="N82" s="47"/>
      <c r="O82" s="48">
        <f t="shared" si="16"/>
        <v>2872.2222222222222</v>
      </c>
      <c r="P82" s="49">
        <f>RANK(O82,$O$82:$O$85,0)</f>
        <v>2</v>
      </c>
      <c r="Q82" s="47"/>
      <c r="R82" s="48">
        <f t="shared" si="17"/>
        <v>2944.4444444444443</v>
      </c>
      <c r="S82" s="49">
        <f>RANK(R82,$R$82:$R$85,1)</f>
        <v>3</v>
      </c>
      <c r="T82" s="47"/>
      <c r="U82" s="50">
        <f t="shared" si="18"/>
        <v>20203</v>
      </c>
      <c r="V82" s="51">
        <f>RANK(U82,$U$82:$U$85,1)</f>
        <v>2</v>
      </c>
    </row>
    <row r="83" spans="1:22" ht="15">
      <c r="A83" s="70" t="str">
        <f t="shared" si="19"/>
        <v>LL Platz 5 Rang 1</v>
      </c>
      <c r="B83" s="28">
        <f>HVW!A163</f>
        <v>5</v>
      </c>
      <c r="C83" s="28" t="str">
        <f>HVW!B163</f>
        <v>SG Hirsau/Calw/Bad Liebenzell</v>
      </c>
      <c r="D83" s="29">
        <f>HVW!C163</f>
        <v>18</v>
      </c>
      <c r="E83" s="29">
        <f>HVW!G163</f>
        <v>535</v>
      </c>
      <c r="F83" s="29" t="str">
        <f>HVW!H163</f>
        <v>:</v>
      </c>
      <c r="G83" s="29">
        <f>HVW!I163</f>
        <v>519</v>
      </c>
      <c r="H83" s="29">
        <f>HVW!J163</f>
        <v>20</v>
      </c>
      <c r="I83" s="29" t="str">
        <f>HVW!K163</f>
        <v>:</v>
      </c>
      <c r="J83" s="29">
        <f>HVW!L163</f>
        <v>16</v>
      </c>
      <c r="L83" s="33">
        <f t="shared" si="15"/>
        <v>111.11111111111111</v>
      </c>
      <c r="M83" s="34">
        <f t="shared" ref="M83:M85" si="28">RANK(L83,$L$82:$L$85,0)</f>
        <v>1</v>
      </c>
      <c r="O83" s="33">
        <f t="shared" si="16"/>
        <v>2972.2222222222222</v>
      </c>
      <c r="P83" s="34">
        <f t="shared" ref="P83:P85" si="29">RANK(O83,$O$82:$O$85,0)</f>
        <v>1</v>
      </c>
      <c r="R83" s="33">
        <f t="shared" si="17"/>
        <v>2883.333333333333</v>
      </c>
      <c r="S83" s="34">
        <f t="shared" ref="S83:S85" si="30">RANK(R83,$R$82:$R$85,1)</f>
        <v>2</v>
      </c>
      <c r="U83" s="35">
        <f t="shared" si="18"/>
        <v>10102</v>
      </c>
      <c r="V83" s="71">
        <f t="shared" ref="V83:V85" si="31">RANK(U83,$U$82:$U$85,1)</f>
        <v>1</v>
      </c>
    </row>
    <row r="84" spans="1:22" ht="15">
      <c r="A84" s="70" t="str">
        <f t="shared" si="19"/>
        <v>LL Platz 5 Rang 4</v>
      </c>
      <c r="B84" s="28">
        <f>HVW!A176</f>
        <v>5</v>
      </c>
      <c r="C84" s="28" t="str">
        <f>HVW!B176</f>
        <v>SF Schwaikheim 2</v>
      </c>
      <c r="D84" s="29">
        <f>HVW!C176</f>
        <v>18</v>
      </c>
      <c r="E84" s="29">
        <f>HVW!G176</f>
        <v>463</v>
      </c>
      <c r="F84" s="29" t="str">
        <f>HVW!H176</f>
        <v>:</v>
      </c>
      <c r="G84" s="29">
        <f>HVW!I176</f>
        <v>502</v>
      </c>
      <c r="H84" s="29">
        <f>HVW!J176</f>
        <v>16</v>
      </c>
      <c r="I84" s="29" t="str">
        <f>HVW!K176</f>
        <v>:</v>
      </c>
      <c r="J84" s="29">
        <f>HVW!L176</f>
        <v>20</v>
      </c>
      <c r="L84" s="33">
        <f t="shared" si="15"/>
        <v>88.888888888888886</v>
      </c>
      <c r="M84" s="34">
        <f t="shared" si="28"/>
        <v>4</v>
      </c>
      <c r="O84" s="33">
        <f t="shared" si="16"/>
        <v>2572.2222222222222</v>
      </c>
      <c r="P84" s="34">
        <f t="shared" si="29"/>
        <v>4</v>
      </c>
      <c r="R84" s="33">
        <f t="shared" si="17"/>
        <v>2788.8888888888891</v>
      </c>
      <c r="S84" s="34">
        <f t="shared" si="30"/>
        <v>1</v>
      </c>
      <c r="U84" s="35">
        <f t="shared" si="18"/>
        <v>40401</v>
      </c>
      <c r="V84" s="71">
        <f t="shared" si="31"/>
        <v>4</v>
      </c>
    </row>
    <row r="85" spans="1:22" ht="15.75" thickBot="1">
      <c r="A85" s="52" t="str">
        <f t="shared" si="19"/>
        <v>LL Platz 5 Rang 3</v>
      </c>
      <c r="B85" s="53">
        <f>HVW!A189</f>
        <v>5</v>
      </c>
      <c r="C85" s="53" t="str">
        <f>HVW!B189</f>
        <v>FSG Giengen-Brenz</v>
      </c>
      <c r="D85" s="54">
        <f>HVW!C189</f>
        <v>18</v>
      </c>
      <c r="E85" s="54">
        <f>HVW!G189</f>
        <v>511</v>
      </c>
      <c r="F85" s="54" t="str">
        <f>HVW!H189</f>
        <v>:</v>
      </c>
      <c r="G85" s="54">
        <f>HVW!I189</f>
        <v>553</v>
      </c>
      <c r="H85" s="54">
        <f>HVW!J189</f>
        <v>17</v>
      </c>
      <c r="I85" s="54" t="str">
        <f>HVW!K189</f>
        <v>:</v>
      </c>
      <c r="J85" s="54">
        <f>HVW!L189</f>
        <v>19</v>
      </c>
      <c r="K85" s="55"/>
      <c r="L85" s="56">
        <f t="shared" si="15"/>
        <v>94.444444444444443</v>
      </c>
      <c r="M85" s="57">
        <f t="shared" si="28"/>
        <v>3</v>
      </c>
      <c r="N85" s="55"/>
      <c r="O85" s="56">
        <f t="shared" si="16"/>
        <v>2838.8888888888891</v>
      </c>
      <c r="P85" s="57">
        <f t="shared" si="29"/>
        <v>3</v>
      </c>
      <c r="Q85" s="55"/>
      <c r="R85" s="56">
        <f t="shared" si="17"/>
        <v>3072.2222222222222</v>
      </c>
      <c r="S85" s="57">
        <f t="shared" si="30"/>
        <v>4</v>
      </c>
      <c r="T85" s="55"/>
      <c r="U85" s="58">
        <f t="shared" si="18"/>
        <v>30304</v>
      </c>
      <c r="V85" s="59">
        <f t="shared" si="31"/>
        <v>3</v>
      </c>
    </row>
    <row r="86" spans="1:22" ht="15.75" thickTop="1">
      <c r="A86" s="44" t="str">
        <f t="shared" si="19"/>
        <v>LL Platz 6 Rang 4</v>
      </c>
      <c r="B86" s="45">
        <f>HVW!A151</f>
        <v>6</v>
      </c>
      <c r="C86" s="45" t="str">
        <f>HVW!B151</f>
        <v>TSV Bönnigheim 2</v>
      </c>
      <c r="D86" s="46">
        <f>HVW!C151</f>
        <v>18</v>
      </c>
      <c r="E86" s="46">
        <f>HVW!G151</f>
        <v>488</v>
      </c>
      <c r="F86" s="46" t="str">
        <f>HVW!H151</f>
        <v>:</v>
      </c>
      <c r="G86" s="46">
        <f>HVW!I151</f>
        <v>554</v>
      </c>
      <c r="H86" s="46">
        <f>HVW!J151</f>
        <v>13</v>
      </c>
      <c r="I86" s="46" t="str">
        <f>HVW!K151</f>
        <v>:</v>
      </c>
      <c r="J86" s="46">
        <f>HVW!L151</f>
        <v>23</v>
      </c>
      <c r="K86" s="47"/>
      <c r="L86" s="48">
        <f t="shared" si="15"/>
        <v>72.222222222222214</v>
      </c>
      <c r="M86" s="49">
        <f>RANK(L86,$L$86:$L$89,0)</f>
        <v>4</v>
      </c>
      <c r="N86" s="47"/>
      <c r="O86" s="48">
        <f t="shared" si="16"/>
        <v>2711.1111111111109</v>
      </c>
      <c r="P86" s="49">
        <f>RANK(O86,$O$86:$O$89,0)</f>
        <v>2</v>
      </c>
      <c r="Q86" s="47"/>
      <c r="R86" s="48">
        <f t="shared" si="17"/>
        <v>3077.7777777777778</v>
      </c>
      <c r="S86" s="49">
        <f>RANK(R86,$R$86:$R$89,1)</f>
        <v>4</v>
      </c>
      <c r="T86" s="47"/>
      <c r="U86" s="50">
        <f t="shared" si="18"/>
        <v>40204</v>
      </c>
      <c r="V86" s="51">
        <f>RANK(U86,$U$86:$U$89,1)</f>
        <v>4</v>
      </c>
    </row>
    <row r="87" spans="1:22" ht="15">
      <c r="A87" s="70" t="str">
        <f t="shared" si="19"/>
        <v>LL Platz 6 Rang 1</v>
      </c>
      <c r="B87" s="28">
        <f>HVW!A164</f>
        <v>6</v>
      </c>
      <c r="C87" s="28" t="str">
        <f>HVW!B164</f>
        <v>HSG Albstadt</v>
      </c>
      <c r="D87" s="29">
        <f>HVW!C164</f>
        <v>18</v>
      </c>
      <c r="E87" s="29">
        <f>HVW!G164</f>
        <v>525</v>
      </c>
      <c r="F87" s="29" t="str">
        <f>HVW!H164</f>
        <v>:</v>
      </c>
      <c r="G87" s="29">
        <f>HVW!I164</f>
        <v>494</v>
      </c>
      <c r="H87" s="29">
        <f>HVW!J164</f>
        <v>19</v>
      </c>
      <c r="I87" s="29" t="str">
        <f>HVW!K164</f>
        <v>:</v>
      </c>
      <c r="J87" s="29">
        <f>HVW!L164</f>
        <v>17</v>
      </c>
      <c r="L87" s="33">
        <f t="shared" si="15"/>
        <v>105.55555555555556</v>
      </c>
      <c r="M87" s="34">
        <f t="shared" ref="M87:M89" si="32">RANK(L87,$L$86:$L$89,0)</f>
        <v>1</v>
      </c>
      <c r="O87" s="33">
        <f t="shared" si="16"/>
        <v>2916.666666666667</v>
      </c>
      <c r="P87" s="34">
        <f t="shared" ref="P87:P89" si="33">RANK(O87,$O$86:$O$89,0)</f>
        <v>1</v>
      </c>
      <c r="R87" s="33">
        <f t="shared" si="17"/>
        <v>2744.4444444444443</v>
      </c>
      <c r="S87" s="34">
        <f t="shared" ref="S87:S89" si="34">RANK(R87,$R$86:$R$89,1)</f>
        <v>2</v>
      </c>
      <c r="U87" s="35">
        <f t="shared" si="18"/>
        <v>10102</v>
      </c>
      <c r="V87" s="71">
        <f t="shared" ref="V87:V89" si="35">RANK(U87,$U$86:$U$89,1)</f>
        <v>1</v>
      </c>
    </row>
    <row r="88" spans="1:22" ht="15">
      <c r="A88" s="70" t="str">
        <f t="shared" si="19"/>
        <v>LL Platz 6 Rang 3</v>
      </c>
      <c r="B88" s="28">
        <f>HVW!A177</f>
        <v>6</v>
      </c>
      <c r="C88" s="28" t="str">
        <f>HVW!B177</f>
        <v>TSV Zizishausen</v>
      </c>
      <c r="D88" s="29">
        <f>HVW!C177</f>
        <v>18</v>
      </c>
      <c r="E88" s="29">
        <f>HVW!G177</f>
        <v>443</v>
      </c>
      <c r="F88" s="29" t="str">
        <f>HVW!H177</f>
        <v>:</v>
      </c>
      <c r="G88" s="29">
        <f>HVW!I177</f>
        <v>461</v>
      </c>
      <c r="H88" s="29">
        <f>HVW!J177</f>
        <v>15</v>
      </c>
      <c r="I88" s="29" t="str">
        <f>HVW!K177</f>
        <v>:</v>
      </c>
      <c r="J88" s="29">
        <f>HVW!L177</f>
        <v>21</v>
      </c>
      <c r="L88" s="33">
        <f t="shared" si="15"/>
        <v>83.333333333333343</v>
      </c>
      <c r="M88" s="34">
        <f t="shared" si="32"/>
        <v>2</v>
      </c>
      <c r="O88" s="33">
        <f t="shared" si="16"/>
        <v>2461.1111111111109</v>
      </c>
      <c r="P88" s="34">
        <f t="shared" si="33"/>
        <v>4</v>
      </c>
      <c r="R88" s="33">
        <f t="shared" si="17"/>
        <v>2561.1111111111109</v>
      </c>
      <c r="S88" s="34">
        <f t="shared" si="34"/>
        <v>1</v>
      </c>
      <c r="U88" s="35">
        <f t="shared" si="18"/>
        <v>20401</v>
      </c>
      <c r="V88" s="71">
        <f t="shared" si="35"/>
        <v>3</v>
      </c>
    </row>
    <row r="89" spans="1:22" ht="15.75" thickBot="1">
      <c r="A89" s="52" t="str">
        <f t="shared" si="19"/>
        <v>LL Platz 6 Rang 2</v>
      </c>
      <c r="B89" s="53">
        <f>HVW!A190</f>
        <v>6</v>
      </c>
      <c r="C89" s="53" t="str">
        <f>HVW!B190</f>
        <v>SG Lauterstein/Treffelhausen/Böhmenkirch</v>
      </c>
      <c r="D89" s="54">
        <f>HVW!C190</f>
        <v>18</v>
      </c>
      <c r="E89" s="54">
        <f>HVW!G190</f>
        <v>488</v>
      </c>
      <c r="F89" s="54" t="str">
        <f>HVW!H190</f>
        <v>:</v>
      </c>
      <c r="G89" s="54">
        <f>HVW!I190</f>
        <v>511</v>
      </c>
      <c r="H89" s="54">
        <f>HVW!J190</f>
        <v>15</v>
      </c>
      <c r="I89" s="54" t="str">
        <f>HVW!K190</f>
        <v>:</v>
      </c>
      <c r="J89" s="54">
        <f>HVW!L190</f>
        <v>21</v>
      </c>
      <c r="K89" s="55"/>
      <c r="L89" s="56">
        <f t="shared" si="15"/>
        <v>83.333333333333343</v>
      </c>
      <c r="M89" s="57">
        <f t="shared" si="32"/>
        <v>2</v>
      </c>
      <c r="N89" s="55"/>
      <c r="O89" s="56">
        <f t="shared" si="16"/>
        <v>2711.1111111111109</v>
      </c>
      <c r="P89" s="57">
        <f t="shared" si="33"/>
        <v>2</v>
      </c>
      <c r="Q89" s="55"/>
      <c r="R89" s="56">
        <f t="shared" si="17"/>
        <v>2838.8888888888891</v>
      </c>
      <c r="S89" s="57">
        <f t="shared" si="34"/>
        <v>3</v>
      </c>
      <c r="T89" s="55"/>
      <c r="U89" s="58">
        <f t="shared" si="18"/>
        <v>20203</v>
      </c>
      <c r="V89" s="59">
        <f t="shared" si="35"/>
        <v>2</v>
      </c>
    </row>
    <row r="90" spans="1:22" ht="15.75" thickTop="1">
      <c r="A90" s="44" t="str">
        <f t="shared" si="19"/>
        <v>LL Platz 7 Rang 4</v>
      </c>
      <c r="B90" s="45">
        <f>HVW!A152</f>
        <v>7</v>
      </c>
      <c r="C90" s="45" t="str">
        <f>HVW!B152</f>
        <v>SG Heuchelberg</v>
      </c>
      <c r="D90" s="46">
        <f>HVW!C152</f>
        <v>18</v>
      </c>
      <c r="E90" s="46">
        <f>HVW!G152</f>
        <v>410</v>
      </c>
      <c r="F90" s="46" t="str">
        <f>HVW!H152</f>
        <v>:</v>
      </c>
      <c r="G90" s="46">
        <f>HVW!I152</f>
        <v>535</v>
      </c>
      <c r="H90" s="46">
        <f>HVW!J152</f>
        <v>11</v>
      </c>
      <c r="I90" s="46" t="str">
        <f>HVW!K152</f>
        <v>:</v>
      </c>
      <c r="J90" s="46">
        <f>HVW!L152</f>
        <v>25</v>
      </c>
      <c r="K90" s="47"/>
      <c r="L90" s="48">
        <f t="shared" si="15"/>
        <v>61.111111111111114</v>
      </c>
      <c r="M90" s="49">
        <f>RANK(L90,$L$90:$L$93,0)</f>
        <v>4</v>
      </c>
      <c r="N90" s="47"/>
      <c r="O90" s="48">
        <f t="shared" si="16"/>
        <v>2277.7777777777778</v>
      </c>
      <c r="P90" s="49">
        <f>RANK(O90,$O$90:$O$93,0)</f>
        <v>4</v>
      </c>
      <c r="Q90" s="47"/>
      <c r="R90" s="48">
        <f t="shared" si="17"/>
        <v>2972.2222222222222</v>
      </c>
      <c r="S90" s="49">
        <f>RANK(R90,$R$90:$R$93,1)</f>
        <v>4</v>
      </c>
      <c r="T90" s="47"/>
      <c r="U90" s="50">
        <f t="shared" si="18"/>
        <v>40404</v>
      </c>
      <c r="V90" s="51">
        <f>RANK(U90,$U$90:$U$93,1)</f>
        <v>4</v>
      </c>
    </row>
    <row r="91" spans="1:22" ht="15">
      <c r="A91" s="70" t="str">
        <f t="shared" si="19"/>
        <v>LL Platz 7 Rang 1</v>
      </c>
      <c r="B91" s="28">
        <f>HVW!A165</f>
        <v>7</v>
      </c>
      <c r="C91" s="28" t="str">
        <f>HVW!B165</f>
        <v>HSG Rottweil</v>
      </c>
      <c r="D91" s="29">
        <f>HVW!C165</f>
        <v>18</v>
      </c>
      <c r="E91" s="29">
        <f>HVW!G165</f>
        <v>529</v>
      </c>
      <c r="F91" s="29" t="str">
        <f>HVW!H165</f>
        <v>:</v>
      </c>
      <c r="G91" s="29">
        <f>HVW!I165</f>
        <v>530</v>
      </c>
      <c r="H91" s="29">
        <f>HVW!J165</f>
        <v>17</v>
      </c>
      <c r="I91" s="29" t="str">
        <f>HVW!K165</f>
        <v>:</v>
      </c>
      <c r="J91" s="29">
        <f>HVW!L165</f>
        <v>19</v>
      </c>
      <c r="L91" s="33">
        <f t="shared" si="15"/>
        <v>94.444444444444443</v>
      </c>
      <c r="M91" s="34">
        <f t="shared" ref="M91:M93" si="36">RANK(L91,$L$90:$L$93,0)</f>
        <v>1</v>
      </c>
      <c r="O91" s="33">
        <f t="shared" si="16"/>
        <v>2938.8888888888891</v>
      </c>
      <c r="P91" s="34">
        <f t="shared" ref="P91:P93" si="37">RANK(O91,$O$90:$O$93,0)</f>
        <v>1</v>
      </c>
      <c r="R91" s="33">
        <f t="shared" si="17"/>
        <v>2944.4444444444443</v>
      </c>
      <c r="S91" s="34">
        <f t="shared" ref="S91:S93" si="38">RANK(R91,$R$90:$R$93,1)</f>
        <v>3</v>
      </c>
      <c r="U91" s="35">
        <f t="shared" si="18"/>
        <v>10103</v>
      </c>
      <c r="V91" s="71">
        <f t="shared" ref="V91:V93" si="39">RANK(U91,$U$90:$U$93,1)</f>
        <v>1</v>
      </c>
    </row>
    <row r="92" spans="1:22" ht="15">
      <c r="A92" s="70" t="str">
        <f t="shared" si="19"/>
        <v>LL Platz 7 Rang 3</v>
      </c>
      <c r="B92" s="28">
        <f>HVW!A178</f>
        <v>7</v>
      </c>
      <c r="C92" s="28" t="str">
        <f>HVW!B178</f>
        <v>HSG Cannstatt/Münster/Max-Eyth-See</v>
      </c>
      <c r="D92" s="29">
        <f>HVW!C178</f>
        <v>18</v>
      </c>
      <c r="E92" s="29">
        <f>HVW!G178</f>
        <v>468</v>
      </c>
      <c r="F92" s="29" t="str">
        <f>HVW!H178</f>
        <v>:</v>
      </c>
      <c r="G92" s="29">
        <f>HVW!I178</f>
        <v>505</v>
      </c>
      <c r="H92" s="29">
        <f>HVW!J178</f>
        <v>14</v>
      </c>
      <c r="I92" s="29" t="str">
        <f>HVW!K178</f>
        <v>:</v>
      </c>
      <c r="J92" s="29">
        <f>HVW!L178</f>
        <v>22</v>
      </c>
      <c r="L92" s="33">
        <f t="shared" si="15"/>
        <v>77.777777777777786</v>
      </c>
      <c r="M92" s="34">
        <f t="shared" si="36"/>
        <v>3</v>
      </c>
      <c r="O92" s="33">
        <f t="shared" si="16"/>
        <v>2600</v>
      </c>
      <c r="P92" s="34">
        <f t="shared" si="37"/>
        <v>2</v>
      </c>
      <c r="R92" s="33">
        <f t="shared" si="17"/>
        <v>2805.5555555555557</v>
      </c>
      <c r="S92" s="34">
        <f t="shared" si="38"/>
        <v>2</v>
      </c>
      <c r="U92" s="35">
        <f t="shared" si="18"/>
        <v>30202</v>
      </c>
      <c r="V92" s="71">
        <f t="shared" si="39"/>
        <v>3</v>
      </c>
    </row>
    <row r="93" spans="1:22" ht="15.75" thickBot="1">
      <c r="A93" s="52" t="str">
        <f t="shared" si="19"/>
        <v>LL Platz 7 Rang 2</v>
      </c>
      <c r="B93" s="53">
        <f>HVW!A191</f>
        <v>7</v>
      </c>
      <c r="C93" s="53" t="str">
        <f>HVW!B191</f>
        <v>SG Burlafingen/PSV Ulm</v>
      </c>
      <c r="D93" s="54">
        <f>HVW!C191</f>
        <v>18</v>
      </c>
      <c r="E93" s="54">
        <f>HVW!G191</f>
        <v>436</v>
      </c>
      <c r="F93" s="54" t="str">
        <f>HVW!H191</f>
        <v>:</v>
      </c>
      <c r="G93" s="54">
        <f>HVW!I191</f>
        <v>487</v>
      </c>
      <c r="H93" s="54">
        <f>HVW!J191</f>
        <v>15</v>
      </c>
      <c r="I93" s="54" t="str">
        <f>HVW!K191</f>
        <v>:</v>
      </c>
      <c r="J93" s="54">
        <f>HVW!L191</f>
        <v>21</v>
      </c>
      <c r="K93" s="55"/>
      <c r="L93" s="56">
        <f t="shared" si="15"/>
        <v>83.333333333333343</v>
      </c>
      <c r="M93" s="57">
        <f t="shared" si="36"/>
        <v>2</v>
      </c>
      <c r="N93" s="55"/>
      <c r="O93" s="56">
        <f t="shared" si="16"/>
        <v>2422.2222222222222</v>
      </c>
      <c r="P93" s="57">
        <f t="shared" si="37"/>
        <v>3</v>
      </c>
      <c r="Q93" s="55"/>
      <c r="R93" s="56">
        <f t="shared" si="17"/>
        <v>2705.5555555555557</v>
      </c>
      <c r="S93" s="57">
        <f t="shared" si="38"/>
        <v>1</v>
      </c>
      <c r="T93" s="55"/>
      <c r="U93" s="58">
        <f t="shared" si="18"/>
        <v>20301</v>
      </c>
      <c r="V93" s="59">
        <f t="shared" si="39"/>
        <v>2</v>
      </c>
    </row>
    <row r="94" spans="1:22" ht="15.75" thickTop="1">
      <c r="A94" s="44" t="str">
        <f t="shared" si="19"/>
        <v>LL Platz 8 Rang 4</v>
      </c>
      <c r="B94" s="45">
        <f>HVW!A153</f>
        <v>8</v>
      </c>
      <c r="C94" s="45" t="str">
        <f>HVW!B153</f>
        <v>HC Oppenweiler/Backnang 2</v>
      </c>
      <c r="D94" s="46">
        <f>HVW!C153</f>
        <v>18</v>
      </c>
      <c r="E94" s="46">
        <f>HVW!G153</f>
        <v>479</v>
      </c>
      <c r="F94" s="46" t="str">
        <f>HVW!H153</f>
        <v>:</v>
      </c>
      <c r="G94" s="46">
        <f>HVW!I153</f>
        <v>523</v>
      </c>
      <c r="H94" s="46">
        <f>HVW!J153</f>
        <v>11</v>
      </c>
      <c r="I94" s="46" t="str">
        <f>HVW!K153</f>
        <v>:</v>
      </c>
      <c r="J94" s="46">
        <f>HVW!L153</f>
        <v>25</v>
      </c>
      <c r="K94" s="47"/>
      <c r="L94" s="48">
        <f t="shared" si="15"/>
        <v>61.111111111111114</v>
      </c>
      <c r="M94" s="49">
        <f>RANK(L94,$L$94:$L$97,0)</f>
        <v>4</v>
      </c>
      <c r="N94" s="47"/>
      <c r="O94" s="48">
        <f t="shared" si="16"/>
        <v>2661.1111111111109</v>
      </c>
      <c r="P94" s="49">
        <f>RANK(O94,$O$94:$O$97,0)</f>
        <v>2</v>
      </c>
      <c r="Q94" s="47"/>
      <c r="R94" s="48">
        <f t="shared" si="17"/>
        <v>2905.5555555555557</v>
      </c>
      <c r="S94" s="49">
        <f>RANK(R94,$R$94:$R$97,1)</f>
        <v>4</v>
      </c>
      <c r="T94" s="47"/>
      <c r="U94" s="50">
        <f t="shared" si="18"/>
        <v>40204</v>
      </c>
      <c r="V94" s="51">
        <f>RANK(U94,$U$94:$U$97,1)</f>
        <v>4</v>
      </c>
    </row>
    <row r="95" spans="1:22" ht="15">
      <c r="A95" s="70" t="str">
        <f t="shared" si="19"/>
        <v>LL Platz 8 Rang 1</v>
      </c>
      <c r="B95" s="28">
        <f>HVW!A166</f>
        <v>8</v>
      </c>
      <c r="C95" s="28" t="str">
        <f>HVW!B166</f>
        <v>HC Schmiden/Oeffingen 2</v>
      </c>
      <c r="D95" s="29">
        <f>HVW!C166</f>
        <v>18</v>
      </c>
      <c r="E95" s="29">
        <f>HVW!G166</f>
        <v>504</v>
      </c>
      <c r="F95" s="29" t="str">
        <f>HVW!H166</f>
        <v>:</v>
      </c>
      <c r="G95" s="29">
        <f>HVW!I166</f>
        <v>496</v>
      </c>
      <c r="H95" s="29">
        <f>HVW!J166</f>
        <v>16</v>
      </c>
      <c r="I95" s="29" t="str">
        <f>HVW!K166</f>
        <v>:</v>
      </c>
      <c r="J95" s="29">
        <f>HVW!L166</f>
        <v>20</v>
      </c>
      <c r="L95" s="33">
        <f t="shared" si="15"/>
        <v>88.888888888888886</v>
      </c>
      <c r="M95" s="34">
        <f t="shared" ref="M95:M97" si="40">RANK(L95,$L$94:$L$97,0)</f>
        <v>1</v>
      </c>
      <c r="O95" s="33">
        <f t="shared" si="16"/>
        <v>2800</v>
      </c>
      <c r="P95" s="34">
        <f t="shared" ref="P95:P97" si="41">RANK(O95,$O$94:$O$97,0)</f>
        <v>1</v>
      </c>
      <c r="R95" s="33">
        <f t="shared" si="17"/>
        <v>2755.5555555555557</v>
      </c>
      <c r="S95" s="34">
        <f t="shared" ref="S95:S97" si="42">RANK(R95,$R$94:$R$97,1)</f>
        <v>3</v>
      </c>
      <c r="U95" s="35">
        <f t="shared" si="18"/>
        <v>10103</v>
      </c>
      <c r="V95" s="71">
        <f t="shared" ref="V95:V97" si="43">RANK(U95,$U$94:$U$97,1)</f>
        <v>1</v>
      </c>
    </row>
    <row r="96" spans="1:22" ht="15">
      <c r="A96" s="70" t="str">
        <f t="shared" si="19"/>
        <v>LL Platz 8 Rang 2</v>
      </c>
      <c r="B96" s="28">
        <f>HVW!A179</f>
        <v>8</v>
      </c>
      <c r="C96" s="28" t="str">
        <f>HVW!B179</f>
        <v>HT Uhingen-Holzhausen</v>
      </c>
      <c r="D96" s="29">
        <f>HVW!C179</f>
        <v>18</v>
      </c>
      <c r="E96" s="29">
        <f>HVW!G179</f>
        <v>429</v>
      </c>
      <c r="F96" s="29" t="str">
        <f>HVW!H179</f>
        <v>:</v>
      </c>
      <c r="G96" s="29">
        <f>HVW!I179</f>
        <v>449</v>
      </c>
      <c r="H96" s="29">
        <f>HVW!J179</f>
        <v>13</v>
      </c>
      <c r="I96" s="29" t="str">
        <f>HVW!K179</f>
        <v>:</v>
      </c>
      <c r="J96" s="29">
        <f>HVW!L179</f>
        <v>23</v>
      </c>
      <c r="L96" s="33">
        <f t="shared" si="15"/>
        <v>72.222222222222214</v>
      </c>
      <c r="M96" s="34">
        <f t="shared" si="40"/>
        <v>2</v>
      </c>
      <c r="O96" s="33">
        <f t="shared" si="16"/>
        <v>2383.333333333333</v>
      </c>
      <c r="P96" s="34">
        <f t="shared" si="41"/>
        <v>3</v>
      </c>
      <c r="R96" s="33">
        <f t="shared" si="17"/>
        <v>2494.4444444444443</v>
      </c>
      <c r="S96" s="34">
        <f t="shared" si="42"/>
        <v>1</v>
      </c>
      <c r="U96" s="35">
        <f t="shared" si="18"/>
        <v>20301</v>
      </c>
      <c r="V96" s="71">
        <f t="shared" si="43"/>
        <v>2</v>
      </c>
    </row>
    <row r="97" spans="1:22" ht="15.75" thickBot="1">
      <c r="A97" s="52" t="str">
        <f t="shared" si="19"/>
        <v>LL Platz 8 Rang 3</v>
      </c>
      <c r="B97" s="53">
        <f>HVW!A192</f>
        <v>8</v>
      </c>
      <c r="C97" s="53" t="str">
        <f>HVW!B192</f>
        <v>SC Vöhringen</v>
      </c>
      <c r="D97" s="54">
        <f>HVW!C192</f>
        <v>18</v>
      </c>
      <c r="E97" s="54">
        <f>HVW!G192</f>
        <v>417</v>
      </c>
      <c r="F97" s="54" t="str">
        <f>HVW!H192</f>
        <v>:</v>
      </c>
      <c r="G97" s="54">
        <f>HVW!I192</f>
        <v>461</v>
      </c>
      <c r="H97" s="54">
        <f>HVW!J192</f>
        <v>13</v>
      </c>
      <c r="I97" s="54" t="str">
        <f>HVW!K192</f>
        <v>:</v>
      </c>
      <c r="J97" s="54">
        <f>HVW!L192</f>
        <v>23</v>
      </c>
      <c r="K97" s="55"/>
      <c r="L97" s="56">
        <f t="shared" si="15"/>
        <v>72.222222222222214</v>
      </c>
      <c r="M97" s="57">
        <f t="shared" si="40"/>
        <v>2</v>
      </c>
      <c r="N97" s="55"/>
      <c r="O97" s="56">
        <f t="shared" si="16"/>
        <v>2316.666666666667</v>
      </c>
      <c r="P97" s="57">
        <f t="shared" si="41"/>
        <v>4</v>
      </c>
      <c r="Q97" s="55"/>
      <c r="R97" s="56">
        <f t="shared" si="17"/>
        <v>2561.1111111111109</v>
      </c>
      <c r="S97" s="57">
        <f t="shared" si="42"/>
        <v>2</v>
      </c>
      <c r="T97" s="55"/>
      <c r="U97" s="58">
        <f t="shared" si="18"/>
        <v>20402</v>
      </c>
      <c r="V97" s="59">
        <f t="shared" si="43"/>
        <v>3</v>
      </c>
    </row>
    <row r="98" spans="1:22" ht="15.75" thickTop="1">
      <c r="A98" s="44" t="s">
        <v>1337</v>
      </c>
      <c r="B98" s="45">
        <f>HVW!A154</f>
        <v>9</v>
      </c>
      <c r="C98" s="45" t="str">
        <f>HVW!B154</f>
        <v>HSG Kochertürn/Stein</v>
      </c>
      <c r="D98" s="46">
        <f>HVW!C154</f>
        <v>18</v>
      </c>
      <c r="E98" s="46">
        <f>HVW!G154</f>
        <v>478</v>
      </c>
      <c r="F98" s="46" t="str">
        <f>HVW!H154</f>
        <v>:</v>
      </c>
      <c r="G98" s="46">
        <f>HVW!I154</f>
        <v>545</v>
      </c>
      <c r="H98" s="46">
        <f>HVW!J154</f>
        <v>11</v>
      </c>
      <c r="I98" s="46" t="str">
        <f>HVW!K154</f>
        <v>:</v>
      </c>
      <c r="J98" s="46">
        <f>HVW!L154</f>
        <v>25</v>
      </c>
      <c r="K98" s="47"/>
      <c r="L98" s="95"/>
      <c r="M98" s="96"/>
      <c r="N98" s="47"/>
      <c r="O98" s="95"/>
      <c r="P98" s="96"/>
      <c r="Q98" s="47"/>
      <c r="R98" s="95"/>
      <c r="S98" s="96"/>
      <c r="T98" s="47"/>
      <c r="U98" s="97"/>
      <c r="V98" s="98"/>
    </row>
    <row r="99" spans="1:22" ht="15">
      <c r="A99" s="70" t="s">
        <v>1338</v>
      </c>
      <c r="B99" s="28">
        <f>HVW!A155</f>
        <v>10</v>
      </c>
      <c r="C99" s="28" t="str">
        <f>HVW!B155</f>
        <v>TSV Hardthausen</v>
      </c>
      <c r="D99" s="29">
        <f>HVW!C155</f>
        <v>18</v>
      </c>
      <c r="E99" s="29">
        <f>HVW!G155</f>
        <v>431</v>
      </c>
      <c r="F99" s="29" t="str">
        <f>HVW!H155</f>
        <v>:</v>
      </c>
      <c r="G99" s="29">
        <f>HVW!I155</f>
        <v>506</v>
      </c>
      <c r="H99" s="29">
        <f>HVW!J155</f>
        <v>8</v>
      </c>
      <c r="I99" s="29" t="str">
        <f>HVW!K155</f>
        <v>:</v>
      </c>
      <c r="J99" s="29">
        <f>HVW!L155</f>
        <v>28</v>
      </c>
      <c r="L99" s="38"/>
      <c r="M99" s="39"/>
      <c r="O99" s="38"/>
      <c r="P99" s="39"/>
      <c r="R99" s="38"/>
      <c r="S99" s="39"/>
      <c r="U99" s="40"/>
      <c r="V99" s="99"/>
    </row>
    <row r="100" spans="1:22" ht="15">
      <c r="A100" s="70" t="s">
        <v>1339</v>
      </c>
      <c r="B100" s="28">
        <f>HVW!A167</f>
        <v>9</v>
      </c>
      <c r="C100" s="28" t="str">
        <f>HVW!B167</f>
        <v>HWB Handball Winterlingen-Bitz</v>
      </c>
      <c r="D100" s="29">
        <f>HVW!C167</f>
        <v>18</v>
      </c>
      <c r="E100" s="29">
        <f>HVW!G167</f>
        <v>410</v>
      </c>
      <c r="F100" s="29" t="str">
        <f>HVW!H167</f>
        <v>:</v>
      </c>
      <c r="G100" s="29">
        <f>HVW!I167</f>
        <v>563</v>
      </c>
      <c r="H100" s="29">
        <f>HVW!J167</f>
        <v>2</v>
      </c>
      <c r="I100" s="29" t="str">
        <f>HVW!K167</f>
        <v>:</v>
      </c>
      <c r="J100" s="29">
        <f>HVW!L167</f>
        <v>34</v>
      </c>
      <c r="L100" s="38"/>
      <c r="M100" s="39"/>
      <c r="O100" s="38"/>
      <c r="P100" s="39"/>
      <c r="R100" s="38"/>
      <c r="S100" s="39"/>
      <c r="U100" s="40"/>
      <c r="V100" s="99"/>
    </row>
    <row r="101" spans="1:22" ht="15">
      <c r="A101" s="70" t="s">
        <v>1340</v>
      </c>
      <c r="B101" s="28">
        <f>HVW!A168</f>
        <v>10</v>
      </c>
      <c r="C101" s="28" t="str">
        <f>HVW!B168</f>
        <v>HSG Fridingen/Mühlheim 2</v>
      </c>
      <c r="D101" s="29">
        <f>HVW!C168</f>
        <v>18</v>
      </c>
      <c r="E101" s="29">
        <f>HVW!G168</f>
        <v>418</v>
      </c>
      <c r="F101" s="29" t="str">
        <f>HVW!H168</f>
        <v>:</v>
      </c>
      <c r="G101" s="29">
        <f>HVW!I168</f>
        <v>586</v>
      </c>
      <c r="H101" s="29">
        <f>HVW!J168</f>
        <v>2</v>
      </c>
      <c r="I101" s="29" t="str">
        <f>HVW!K168</f>
        <v>:</v>
      </c>
      <c r="J101" s="29">
        <f>HVW!L168</f>
        <v>34</v>
      </c>
      <c r="L101" s="38"/>
      <c r="M101" s="39"/>
      <c r="O101" s="38"/>
      <c r="P101" s="39"/>
      <c r="R101" s="38"/>
      <c r="S101" s="39"/>
      <c r="U101" s="40"/>
      <c r="V101" s="99"/>
    </row>
    <row r="102" spans="1:22" ht="15">
      <c r="A102" s="70" t="s">
        <v>1341</v>
      </c>
      <c r="B102" s="28">
        <f>HVW!A180</f>
        <v>9</v>
      </c>
      <c r="C102" s="28" t="str">
        <f>HVW!B180</f>
        <v>HSG Ermstal</v>
      </c>
      <c r="D102" s="29">
        <f>HVW!C180</f>
        <v>18</v>
      </c>
      <c r="E102" s="29">
        <f>HVW!G180</f>
        <v>401</v>
      </c>
      <c r="F102" s="29" t="str">
        <f>HVW!H180</f>
        <v>:</v>
      </c>
      <c r="G102" s="29">
        <f>HVW!I180</f>
        <v>445</v>
      </c>
      <c r="H102" s="29">
        <f>HVW!J180</f>
        <v>11</v>
      </c>
      <c r="I102" s="29" t="str">
        <f>HVW!K180</f>
        <v>:</v>
      </c>
      <c r="J102" s="29">
        <f>HVW!L180</f>
        <v>25</v>
      </c>
      <c r="L102" s="38"/>
      <c r="M102" s="39"/>
      <c r="O102" s="38"/>
      <c r="P102" s="39"/>
      <c r="R102" s="38"/>
      <c r="S102" s="39"/>
      <c r="U102" s="40"/>
      <c r="V102" s="99"/>
    </row>
    <row r="103" spans="1:22" ht="15">
      <c r="A103" s="70" t="s">
        <v>1342</v>
      </c>
      <c r="B103" s="28">
        <f>HVW!A181</f>
        <v>10</v>
      </c>
      <c r="C103" s="28" t="str">
        <f>HVW!B181</f>
        <v>TEAM Esslingen</v>
      </c>
      <c r="D103" s="29">
        <f>HVW!C181</f>
        <v>18</v>
      </c>
      <c r="E103" s="29">
        <f>HVW!G181</f>
        <v>432</v>
      </c>
      <c r="F103" s="29" t="str">
        <f>HVW!H181</f>
        <v>:</v>
      </c>
      <c r="G103" s="29">
        <f>HVW!I181</f>
        <v>510</v>
      </c>
      <c r="H103" s="29">
        <f>HVW!J181</f>
        <v>4</v>
      </c>
      <c r="I103" s="29" t="str">
        <f>HVW!K181</f>
        <v>:</v>
      </c>
      <c r="J103" s="29">
        <f>HVW!L181</f>
        <v>32</v>
      </c>
      <c r="L103" s="38"/>
      <c r="M103" s="39"/>
      <c r="O103" s="38"/>
      <c r="P103" s="39"/>
      <c r="R103" s="38"/>
      <c r="S103" s="39"/>
      <c r="U103" s="40"/>
      <c r="V103" s="99"/>
    </row>
    <row r="104" spans="1:22" ht="15">
      <c r="A104" s="70" t="s">
        <v>1343</v>
      </c>
      <c r="B104" s="28">
        <f>HVW!A193</f>
        <v>9</v>
      </c>
      <c r="C104" s="28" t="str">
        <f>HVW!B193</f>
        <v>TSG Söflingen &amp; Ehingen</v>
      </c>
      <c r="D104" s="29">
        <f>HVW!C193</f>
        <v>18</v>
      </c>
      <c r="E104" s="29">
        <f>HVW!G193</f>
        <v>390</v>
      </c>
      <c r="F104" s="29" t="str">
        <f>HVW!H193</f>
        <v>:</v>
      </c>
      <c r="G104" s="29">
        <f>HVW!I193</f>
        <v>537</v>
      </c>
      <c r="H104" s="29">
        <f>HVW!J193</f>
        <v>8</v>
      </c>
      <c r="I104" s="29" t="str">
        <f>HVW!K193</f>
        <v>:</v>
      </c>
      <c r="J104" s="29">
        <f>HVW!L193</f>
        <v>28</v>
      </c>
      <c r="L104" s="38"/>
      <c r="M104" s="39"/>
      <c r="O104" s="38"/>
      <c r="P104" s="39"/>
      <c r="R104" s="38"/>
      <c r="S104" s="39"/>
      <c r="U104" s="40"/>
      <c r="V104" s="99"/>
    </row>
    <row r="105" spans="1:22" ht="15.75" thickBot="1">
      <c r="A105" s="52" t="s">
        <v>1344</v>
      </c>
      <c r="B105" s="53">
        <f>HVW!A194</f>
        <v>10</v>
      </c>
      <c r="C105" s="53" t="str">
        <f>HVW!B194</f>
        <v>TV Weingarten Handball</v>
      </c>
      <c r="D105" s="54">
        <f>HVW!C194</f>
        <v>18</v>
      </c>
      <c r="E105" s="54">
        <f>HVW!G194</f>
        <v>395</v>
      </c>
      <c r="F105" s="54" t="str">
        <f>HVW!H194</f>
        <v>:</v>
      </c>
      <c r="G105" s="54">
        <f>HVW!I194</f>
        <v>483</v>
      </c>
      <c r="H105" s="54">
        <f>HVW!J194</f>
        <v>2</v>
      </c>
      <c r="I105" s="54" t="str">
        <f>HVW!K194</f>
        <v>:</v>
      </c>
      <c r="J105" s="54">
        <f>HVW!L194</f>
        <v>34</v>
      </c>
      <c r="K105" s="55"/>
      <c r="L105" s="100"/>
      <c r="M105" s="101"/>
      <c r="N105" s="55"/>
      <c r="O105" s="100"/>
      <c r="P105" s="101"/>
      <c r="Q105" s="55"/>
      <c r="R105" s="100"/>
      <c r="S105" s="101"/>
      <c r="T105" s="55"/>
      <c r="U105" s="102"/>
      <c r="V105" s="103"/>
    </row>
    <row r="106" spans="1:22" ht="15" thickTop="1"/>
    <row r="108" spans="1:22" ht="15">
      <c r="A108" s="42" t="s">
        <v>658</v>
      </c>
      <c r="B108" s="90" t="s">
        <v>660</v>
      </c>
      <c r="C108" s="91" t="str">
        <f>'01_HF'!A2</f>
        <v>28.04.2025 - 04.05.2025</v>
      </c>
      <c r="D108" s="92" t="s">
        <v>662</v>
      </c>
      <c r="E108" s="228" t="str">
        <f>'03_RS'!A2</f>
        <v>28.04.2025 - 04.05.2025</v>
      </c>
      <c r="F108" s="229"/>
      <c r="G108" s="229"/>
      <c r="H108" s="229"/>
      <c r="I108" s="229"/>
      <c r="J108" s="229"/>
      <c r="K108" s="230"/>
      <c r="L108" s="90" t="s">
        <v>664</v>
      </c>
      <c r="M108" s="228" t="str">
        <f>'05_SL'!A2</f>
        <v>28.04.2025 - 04.05.2025</v>
      </c>
      <c r="N108" s="228"/>
      <c r="O108" s="228"/>
      <c r="P108" s="228"/>
      <c r="Q108" s="234"/>
      <c r="R108" s="90" t="s">
        <v>666</v>
      </c>
      <c r="S108" s="228" t="str">
        <f>'07_NZ'!A2</f>
        <v>28.04.2025 - 04.05.2025</v>
      </c>
      <c r="T108" s="228"/>
      <c r="U108" s="228"/>
      <c r="V108" s="234"/>
    </row>
    <row r="109" spans="1:22" ht="15">
      <c r="A109" s="89" t="s">
        <v>659</v>
      </c>
      <c r="B109" s="86" t="s">
        <v>661</v>
      </c>
      <c r="C109" s="93" t="str">
        <f>'02_EM'!A2</f>
        <v>28.04.2025 - 04.05.2025</v>
      </c>
      <c r="D109" s="94" t="s">
        <v>663</v>
      </c>
      <c r="E109" s="231" t="str">
        <f>'04_ET'!A2</f>
        <v>28.04.2025 - 04.05.2025</v>
      </c>
      <c r="F109" s="232"/>
      <c r="G109" s="232"/>
      <c r="H109" s="232"/>
      <c r="I109" s="232"/>
      <c r="J109" s="232"/>
      <c r="K109" s="233"/>
      <c r="L109" s="86" t="s">
        <v>665</v>
      </c>
      <c r="M109" s="231" t="str">
        <f>'06_AN'!A2</f>
        <v>05.05.2025 - 11.05.2025</v>
      </c>
      <c r="N109" s="231"/>
      <c r="O109" s="231"/>
      <c r="P109" s="231"/>
      <c r="Q109" s="235"/>
      <c r="R109" s="86" t="s">
        <v>667</v>
      </c>
      <c r="S109" s="231" t="str">
        <f>'08_BD'!A2</f>
        <v>28.04.2025 - 04.05.2025</v>
      </c>
      <c r="T109" s="231"/>
      <c r="U109" s="231"/>
      <c r="V109" s="235"/>
    </row>
    <row r="111" spans="1:22">
      <c r="L111" s="30" t="s">
        <v>297</v>
      </c>
      <c r="M111" s="31"/>
      <c r="O111" s="30" t="s">
        <v>300</v>
      </c>
      <c r="P111" s="31"/>
      <c r="R111" s="30" t="s">
        <v>301</v>
      </c>
      <c r="S111" s="31"/>
      <c r="U111" s="30" t="s">
        <v>302</v>
      </c>
      <c r="V111" s="31"/>
    </row>
    <row r="112" spans="1:22" ht="15.75" thickBot="1">
      <c r="A112" s="42" t="s">
        <v>303</v>
      </c>
      <c r="L112" s="43" t="s">
        <v>298</v>
      </c>
      <c r="M112" s="43" t="s">
        <v>299</v>
      </c>
      <c r="O112" s="43" t="s">
        <v>298</v>
      </c>
      <c r="P112" s="43" t="s">
        <v>299</v>
      </c>
      <c r="R112" s="43" t="s">
        <v>298</v>
      </c>
      <c r="S112" s="43" t="s">
        <v>299</v>
      </c>
      <c r="U112" s="43" t="s">
        <v>298</v>
      </c>
      <c r="V112" s="43" t="s">
        <v>299</v>
      </c>
    </row>
    <row r="113" spans="1:22" ht="15.75" thickTop="1">
      <c r="A113" s="44" t="str">
        <f>"BOL Platz "&amp;B113&amp;" Rang "&amp;V113</f>
        <v>BOL Platz 1 Rang 6</v>
      </c>
      <c r="B113" s="45">
        <f>'01_HF'!A67</f>
        <v>1</v>
      </c>
      <c r="C113" s="45" t="str">
        <f>'01_HF'!B67</f>
        <v>HSG Odenwald-Bauland</v>
      </c>
      <c r="D113" s="46">
        <f>'01_HF'!C67</f>
        <v>16</v>
      </c>
      <c r="E113" s="46">
        <f>'01_HF'!G67</f>
        <v>400</v>
      </c>
      <c r="F113" s="46" t="str">
        <f>'01_HF'!H67</f>
        <v>:</v>
      </c>
      <c r="G113" s="46">
        <f>'01_HF'!I67</f>
        <v>335</v>
      </c>
      <c r="H113" s="46">
        <f>'01_HF'!J67</f>
        <v>27</v>
      </c>
      <c r="I113" s="46" t="str">
        <f>'01_HF'!K67</f>
        <v>:</v>
      </c>
      <c r="J113" s="46">
        <f>'01_HF'!L67</f>
        <v>5</v>
      </c>
      <c r="K113" s="47"/>
      <c r="L113" s="48">
        <f t="shared" ref="L113:L152" si="44">(H113/D113)*100</f>
        <v>168.75</v>
      </c>
      <c r="M113" s="49">
        <f t="shared" ref="M113:M120" si="45">RANK(L113,$L$113:$L$120,0)</f>
        <v>6</v>
      </c>
      <c r="N113" s="47"/>
      <c r="O113" s="48">
        <f t="shared" ref="O113:O152" si="46">(E113/D113)*100</f>
        <v>2500</v>
      </c>
      <c r="P113" s="49">
        <f t="shared" ref="P113:P120" si="47">RANK(O113,$O$113:$O$120,0)</f>
        <v>8</v>
      </c>
      <c r="Q113" s="47"/>
      <c r="R113" s="48">
        <f t="shared" ref="R113:R152" si="48">(G113/D113)*100</f>
        <v>2093.75</v>
      </c>
      <c r="S113" s="49">
        <f t="shared" ref="S113:S120" si="49">RANK(R113,$R$113:$R$120,1)</f>
        <v>2</v>
      </c>
      <c r="T113" s="47"/>
      <c r="U113" s="50">
        <f t="shared" ref="U113:U152" si="50">VALUE(M113&amp;TEXT(P113,"00")&amp;TEXT(S113,"00"))</f>
        <v>60802</v>
      </c>
      <c r="V113" s="51">
        <f t="shared" ref="V113:V120" si="51">RANK(U113,$U$113:$U$120,1)</f>
        <v>6</v>
      </c>
    </row>
    <row r="114" spans="1:22" ht="15">
      <c r="A114" s="70" t="str">
        <f t="shared" ref="A114:A120" si="52">"BOL Platz "&amp;B114&amp;" Rang "&amp;V114</f>
        <v>BOL Platz 1 Rang 8</v>
      </c>
      <c r="B114" s="28">
        <f>'02_EM'!A75</f>
        <v>1</v>
      </c>
      <c r="C114" s="28" t="str">
        <f>'02_EM'!B75</f>
        <v>HSG Marbach-Rielingshausen</v>
      </c>
      <c r="D114" s="29">
        <f>'02_EM'!C75</f>
        <v>18</v>
      </c>
      <c r="E114" s="29">
        <f>'02_EM'!G75</f>
        <v>502</v>
      </c>
      <c r="F114" s="29" t="str">
        <f>'02_EM'!H75</f>
        <v>:</v>
      </c>
      <c r="G114" s="29">
        <f>'02_EM'!I75</f>
        <v>427</v>
      </c>
      <c r="H114" s="29">
        <f>'02_EM'!J75</f>
        <v>30</v>
      </c>
      <c r="I114" s="29" t="str">
        <f>'02_EM'!K75</f>
        <v>:</v>
      </c>
      <c r="J114" s="29">
        <f>'02_EM'!L75</f>
        <v>6</v>
      </c>
      <c r="L114" s="33">
        <f t="shared" si="44"/>
        <v>166.66666666666669</v>
      </c>
      <c r="M114" s="34">
        <f t="shared" si="45"/>
        <v>7</v>
      </c>
      <c r="O114" s="33">
        <f t="shared" si="46"/>
        <v>2788.8888888888891</v>
      </c>
      <c r="P114" s="34">
        <f t="shared" si="47"/>
        <v>5</v>
      </c>
      <c r="R114" s="33">
        <f t="shared" si="48"/>
        <v>2372.2222222222222</v>
      </c>
      <c r="S114" s="34">
        <f t="shared" si="49"/>
        <v>7</v>
      </c>
      <c r="U114" s="35">
        <f t="shared" si="50"/>
        <v>70507</v>
      </c>
      <c r="V114" s="71">
        <f t="shared" si="51"/>
        <v>8</v>
      </c>
    </row>
    <row r="115" spans="1:22" ht="15">
      <c r="A115" s="70" t="str">
        <f t="shared" si="52"/>
        <v>BOL Platz 1 Rang 4</v>
      </c>
      <c r="B115" s="28">
        <f>'03_RS'!A83</f>
        <v>1</v>
      </c>
      <c r="C115" s="28" t="str">
        <f>'03_RS'!B83</f>
        <v>HC Winnenden</v>
      </c>
      <c r="D115" s="29">
        <f>'03_RS'!C83</f>
        <v>18</v>
      </c>
      <c r="E115" s="29">
        <f>'03_RS'!G83</f>
        <v>456</v>
      </c>
      <c r="F115" s="29" t="str">
        <f>'03_RS'!H83</f>
        <v>:</v>
      </c>
      <c r="G115" s="29">
        <f>'03_RS'!I83</f>
        <v>351</v>
      </c>
      <c r="H115" s="29">
        <f>'03_RS'!J83</f>
        <v>32</v>
      </c>
      <c r="I115" s="29" t="str">
        <f>'03_RS'!K83</f>
        <v>:</v>
      </c>
      <c r="J115" s="29">
        <f>'03_RS'!L83</f>
        <v>4</v>
      </c>
      <c r="L115" s="33">
        <f t="shared" si="44"/>
        <v>177.77777777777777</v>
      </c>
      <c r="M115" s="34">
        <f t="shared" si="45"/>
        <v>3</v>
      </c>
      <c r="O115" s="33">
        <f t="shared" si="46"/>
        <v>2533.333333333333</v>
      </c>
      <c r="P115" s="34">
        <f t="shared" si="47"/>
        <v>7</v>
      </c>
      <c r="R115" s="33">
        <f t="shared" si="48"/>
        <v>1950</v>
      </c>
      <c r="S115" s="34">
        <f t="shared" si="49"/>
        <v>1</v>
      </c>
      <c r="U115" s="35">
        <f t="shared" si="50"/>
        <v>30701</v>
      </c>
      <c r="V115" s="71">
        <f t="shared" si="51"/>
        <v>4</v>
      </c>
    </row>
    <row r="116" spans="1:22" ht="15">
      <c r="A116" s="70" t="str">
        <f t="shared" si="52"/>
        <v>BOL Platz 1 Rang 5</v>
      </c>
      <c r="B116" s="28">
        <f>'04_ET'!A80</f>
        <v>1</v>
      </c>
      <c r="C116" s="28" t="str">
        <f>'04_ET'!B80</f>
        <v>TSV Weilheim</v>
      </c>
      <c r="D116" s="29">
        <f>'04_ET'!C80</f>
        <v>22</v>
      </c>
      <c r="E116" s="29">
        <f>'04_ET'!G80</f>
        <v>650</v>
      </c>
      <c r="F116" s="29" t="str">
        <f>'04_ET'!H80</f>
        <v>:</v>
      </c>
      <c r="G116" s="29">
        <f>'04_ET'!I80</f>
        <v>523</v>
      </c>
      <c r="H116" s="29">
        <f>'04_ET'!J80</f>
        <v>38</v>
      </c>
      <c r="I116" s="29" t="str">
        <f>'04_ET'!K80</f>
        <v>:</v>
      </c>
      <c r="J116" s="29">
        <f>'04_ET'!L80</f>
        <v>6</v>
      </c>
      <c r="L116" s="33">
        <f t="shared" si="44"/>
        <v>172.72727272727272</v>
      </c>
      <c r="M116" s="34">
        <f t="shared" si="45"/>
        <v>5</v>
      </c>
      <c r="N116" s="82"/>
      <c r="O116" s="33">
        <f t="shared" si="46"/>
        <v>2954.5454545454545</v>
      </c>
      <c r="P116" s="34">
        <f t="shared" si="47"/>
        <v>3</v>
      </c>
      <c r="Q116" s="82"/>
      <c r="R116" s="33">
        <f t="shared" si="48"/>
        <v>2377.2727272727275</v>
      </c>
      <c r="S116" s="34">
        <f t="shared" si="49"/>
        <v>8</v>
      </c>
      <c r="T116" s="82"/>
      <c r="U116" s="35">
        <f t="shared" si="50"/>
        <v>50308</v>
      </c>
      <c r="V116" s="71">
        <f t="shared" si="51"/>
        <v>5</v>
      </c>
    </row>
    <row r="117" spans="1:22" ht="15">
      <c r="A117" s="77" t="str">
        <f t="shared" si="52"/>
        <v>BOL Platz 1 Rang 1</v>
      </c>
      <c r="B117" s="28">
        <f>'05_SL'!A71</f>
        <v>1</v>
      </c>
      <c r="C117" s="28" t="str">
        <f>'05_SL'!B71</f>
        <v>FSG Altenstadt/Geislingen</v>
      </c>
      <c r="D117" s="29">
        <f>'05_SL'!C71</f>
        <v>18</v>
      </c>
      <c r="E117" s="29">
        <f>'05_SL'!G71</f>
        <v>559</v>
      </c>
      <c r="F117" s="29" t="str">
        <f>'05_SL'!H71</f>
        <v>:</v>
      </c>
      <c r="G117" s="29">
        <f>'05_SL'!I71</f>
        <v>400</v>
      </c>
      <c r="H117" s="29">
        <f>'05_SL'!J71</f>
        <v>34</v>
      </c>
      <c r="I117" s="29" t="str">
        <f>'05_SL'!K71</f>
        <v>:</v>
      </c>
      <c r="J117" s="29">
        <f>'05_SL'!L71</f>
        <v>2</v>
      </c>
      <c r="L117" s="78">
        <f t="shared" si="44"/>
        <v>188.88888888888889</v>
      </c>
      <c r="M117" s="79">
        <f t="shared" si="45"/>
        <v>1</v>
      </c>
      <c r="O117" s="78">
        <f t="shared" si="46"/>
        <v>3105.5555555555557</v>
      </c>
      <c r="P117" s="79">
        <f t="shared" si="47"/>
        <v>2</v>
      </c>
      <c r="R117" s="78">
        <f t="shared" si="48"/>
        <v>2222.2222222222222</v>
      </c>
      <c r="S117" s="79">
        <f t="shared" si="49"/>
        <v>3</v>
      </c>
      <c r="U117" s="80">
        <f t="shared" si="50"/>
        <v>10203</v>
      </c>
      <c r="V117" s="81">
        <f t="shared" si="51"/>
        <v>1</v>
      </c>
    </row>
    <row r="118" spans="1:22" ht="15">
      <c r="A118" s="70" t="str">
        <f t="shared" si="52"/>
        <v>BOL Platz 1 Rang 3</v>
      </c>
      <c r="B118" s="28">
        <f>'06_AN'!A60</f>
        <v>1</v>
      </c>
      <c r="C118" s="28" t="str">
        <f>'06_AN'!B60</f>
        <v>TV 1861 Rottenburg</v>
      </c>
      <c r="D118" s="29">
        <f>'06_AN'!C60</f>
        <v>18</v>
      </c>
      <c r="E118" s="29">
        <f>'06_AN'!G60</f>
        <v>500</v>
      </c>
      <c r="F118" s="29" t="str">
        <f>'06_AN'!H60</f>
        <v>:</v>
      </c>
      <c r="G118" s="29">
        <f>'06_AN'!I60</f>
        <v>419</v>
      </c>
      <c r="H118" s="29">
        <f>'06_AN'!J60</f>
        <v>32</v>
      </c>
      <c r="I118" s="29" t="str">
        <f>'06_AN'!K60</f>
        <v>:</v>
      </c>
      <c r="J118" s="29">
        <f>'06_AN'!L60</f>
        <v>4</v>
      </c>
      <c r="L118" s="33">
        <f t="shared" si="44"/>
        <v>177.77777777777777</v>
      </c>
      <c r="M118" s="34">
        <f t="shared" si="45"/>
        <v>3</v>
      </c>
      <c r="O118" s="33">
        <f t="shared" si="46"/>
        <v>2777.7777777777778</v>
      </c>
      <c r="P118" s="34">
        <f t="shared" si="47"/>
        <v>6</v>
      </c>
      <c r="R118" s="33">
        <f t="shared" si="48"/>
        <v>2327.7777777777778</v>
      </c>
      <c r="S118" s="34">
        <f t="shared" si="49"/>
        <v>5</v>
      </c>
      <c r="U118" s="35">
        <f t="shared" si="50"/>
        <v>30605</v>
      </c>
      <c r="V118" s="71">
        <f t="shared" si="51"/>
        <v>3</v>
      </c>
    </row>
    <row r="119" spans="1:22" ht="15">
      <c r="A119" s="70" t="str">
        <f t="shared" si="52"/>
        <v>BOL Platz 1 Rang 2</v>
      </c>
      <c r="B119" s="28">
        <f>'07_NZ'!A201</f>
        <v>1</v>
      </c>
      <c r="C119" s="28" t="str">
        <f>'07_NZ'!B201</f>
        <v>TV Spaichingen</v>
      </c>
      <c r="D119" s="29">
        <f>'07_NZ'!C201</f>
        <v>16</v>
      </c>
      <c r="E119" s="29">
        <f>'07_NZ'!G201</f>
        <v>501</v>
      </c>
      <c r="F119" s="29" t="str">
        <f>'07_NZ'!H201</f>
        <v>:</v>
      </c>
      <c r="G119" s="29">
        <f>'07_NZ'!I201</f>
        <v>374</v>
      </c>
      <c r="H119" s="29">
        <f>'07_NZ'!J201</f>
        <v>30</v>
      </c>
      <c r="I119" s="29" t="str">
        <f>'07_NZ'!K201</f>
        <v>:</v>
      </c>
      <c r="J119" s="29">
        <f>'07_NZ'!L201</f>
        <v>2</v>
      </c>
      <c r="L119" s="33">
        <f t="shared" si="44"/>
        <v>187.5</v>
      </c>
      <c r="M119" s="34">
        <f t="shared" si="45"/>
        <v>2</v>
      </c>
      <c r="O119" s="33">
        <f t="shared" si="46"/>
        <v>3131.25</v>
      </c>
      <c r="P119" s="34">
        <f t="shared" si="47"/>
        <v>1</v>
      </c>
      <c r="R119" s="33">
        <f t="shared" si="48"/>
        <v>2337.5</v>
      </c>
      <c r="S119" s="34">
        <f t="shared" si="49"/>
        <v>6</v>
      </c>
      <c r="U119" s="35">
        <f t="shared" si="50"/>
        <v>20106</v>
      </c>
      <c r="V119" s="71">
        <f t="shared" si="51"/>
        <v>2</v>
      </c>
    </row>
    <row r="120" spans="1:22" ht="15.75" thickBot="1">
      <c r="A120" s="52" t="str">
        <f t="shared" si="52"/>
        <v>BOL Platz 1 Rang 7</v>
      </c>
      <c r="B120" s="53">
        <f>'08_BD'!A85</f>
        <v>1</v>
      </c>
      <c r="C120" s="53" t="str">
        <f>'08_BD'!B85</f>
        <v>HC Lustenau</v>
      </c>
      <c r="D120" s="54">
        <f>'08_BD'!C85</f>
        <v>18</v>
      </c>
      <c r="E120" s="54">
        <f>'08_BD'!G85</f>
        <v>504</v>
      </c>
      <c r="F120" s="54" t="str">
        <f>'08_BD'!H85</f>
        <v>:</v>
      </c>
      <c r="G120" s="54">
        <f>'08_BD'!I85</f>
        <v>409</v>
      </c>
      <c r="H120" s="54">
        <f>'08_BD'!J85</f>
        <v>30</v>
      </c>
      <c r="I120" s="54" t="str">
        <f>'08_BD'!K85</f>
        <v>:</v>
      </c>
      <c r="J120" s="54">
        <f>'08_BD'!L85</f>
        <v>6</v>
      </c>
      <c r="K120" s="55"/>
      <c r="L120" s="56">
        <f t="shared" si="44"/>
        <v>166.66666666666669</v>
      </c>
      <c r="M120" s="57">
        <f t="shared" si="45"/>
        <v>7</v>
      </c>
      <c r="N120" s="55"/>
      <c r="O120" s="56">
        <f t="shared" si="46"/>
        <v>2800</v>
      </c>
      <c r="P120" s="57">
        <f t="shared" si="47"/>
        <v>4</v>
      </c>
      <c r="Q120" s="55"/>
      <c r="R120" s="56">
        <f t="shared" si="48"/>
        <v>2272.2222222222222</v>
      </c>
      <c r="S120" s="57">
        <f t="shared" si="49"/>
        <v>4</v>
      </c>
      <c r="T120" s="55"/>
      <c r="U120" s="58">
        <f t="shared" si="50"/>
        <v>70404</v>
      </c>
      <c r="V120" s="59">
        <f t="shared" si="51"/>
        <v>7</v>
      </c>
    </row>
    <row r="121" spans="1:22" ht="15.75" thickTop="1">
      <c r="A121" s="44" t="str">
        <f>"BOL Platz "&amp;B121&amp;" Rang "&amp;V121</f>
        <v>BOL Platz 2 Rang 8</v>
      </c>
      <c r="B121" s="45">
        <f>'01_HF'!A68</f>
        <v>2</v>
      </c>
      <c r="C121" s="45" t="str">
        <f>'01_HF'!B68</f>
        <v>HSG Heilbronn 2</v>
      </c>
      <c r="D121" s="46">
        <f>'01_HF'!C68</f>
        <v>16</v>
      </c>
      <c r="E121" s="46">
        <f>'01_HF'!G68</f>
        <v>460</v>
      </c>
      <c r="F121" s="46" t="str">
        <f>'01_HF'!H68</f>
        <v>:</v>
      </c>
      <c r="G121" s="46">
        <f>'01_HF'!I68</f>
        <v>417</v>
      </c>
      <c r="H121" s="46">
        <f>'01_HF'!J68</f>
        <v>21</v>
      </c>
      <c r="I121" s="46" t="str">
        <f>'01_HF'!K68</f>
        <v>:</v>
      </c>
      <c r="J121" s="46">
        <f>'01_HF'!L68</f>
        <v>11</v>
      </c>
      <c r="K121" s="47"/>
      <c r="L121" s="48">
        <f t="shared" si="44"/>
        <v>131.25</v>
      </c>
      <c r="M121" s="49">
        <f t="shared" ref="M121:M128" si="53">RANK(L121,$L$121:$L$128,0)</f>
        <v>8</v>
      </c>
      <c r="N121" s="47"/>
      <c r="O121" s="48">
        <f t="shared" si="46"/>
        <v>2875</v>
      </c>
      <c r="P121" s="49">
        <f t="shared" ref="P121:P128" si="54">RANK(O121,$O$121:$O$128,0)</f>
        <v>2</v>
      </c>
      <c r="Q121" s="47"/>
      <c r="R121" s="48">
        <f t="shared" si="48"/>
        <v>2606.25</v>
      </c>
      <c r="S121" s="49">
        <f t="shared" ref="S121:S128" si="55">RANK(R121,$R$121:$R$128,1)</f>
        <v>7</v>
      </c>
      <c r="T121" s="47"/>
      <c r="U121" s="50">
        <f t="shared" si="50"/>
        <v>80207</v>
      </c>
      <c r="V121" s="51">
        <f t="shared" ref="V121:V128" si="56">RANK(U121,$U$121:$U$128,1)</f>
        <v>8</v>
      </c>
    </row>
    <row r="122" spans="1:22" ht="15">
      <c r="A122" s="70" t="str">
        <f t="shared" ref="A122:A128" si="57">"BOL Platz "&amp;B122&amp;" Rang "&amp;V122</f>
        <v>BOL Platz 2 Rang 4</v>
      </c>
      <c r="B122" s="28">
        <f>'02_EM'!A76</f>
        <v>2</v>
      </c>
      <c r="C122" s="28" t="str">
        <f>'02_EM'!B76</f>
        <v>HB Ludwigsburg 2</v>
      </c>
      <c r="D122" s="29">
        <f>'02_EM'!C76</f>
        <v>18</v>
      </c>
      <c r="E122" s="29">
        <f>'02_EM'!G76</f>
        <v>493</v>
      </c>
      <c r="F122" s="29" t="str">
        <f>'02_EM'!H76</f>
        <v>:</v>
      </c>
      <c r="G122" s="29">
        <f>'02_EM'!I76</f>
        <v>360</v>
      </c>
      <c r="H122" s="29">
        <f>'02_EM'!J76</f>
        <v>28</v>
      </c>
      <c r="I122" s="29" t="str">
        <f>'02_EM'!K76</f>
        <v>:</v>
      </c>
      <c r="J122" s="29">
        <f>'02_EM'!L76</f>
        <v>8</v>
      </c>
      <c r="L122" s="33">
        <f t="shared" si="44"/>
        <v>155.55555555555557</v>
      </c>
      <c r="M122" s="34">
        <f t="shared" si="53"/>
        <v>4</v>
      </c>
      <c r="O122" s="33">
        <f t="shared" si="46"/>
        <v>2738.8888888888891</v>
      </c>
      <c r="P122" s="34">
        <f t="shared" si="54"/>
        <v>4</v>
      </c>
      <c r="R122" s="33">
        <f t="shared" si="48"/>
        <v>2000</v>
      </c>
      <c r="S122" s="34">
        <f t="shared" si="55"/>
        <v>2</v>
      </c>
      <c r="U122" s="35">
        <f t="shared" si="50"/>
        <v>40402</v>
      </c>
      <c r="V122" s="71">
        <f t="shared" si="56"/>
        <v>4</v>
      </c>
    </row>
    <row r="123" spans="1:22" ht="15">
      <c r="A123" s="70" t="str">
        <f t="shared" si="57"/>
        <v>BOL Platz 2 Rang 7</v>
      </c>
      <c r="B123" s="28">
        <f>'03_RS'!A84</f>
        <v>2</v>
      </c>
      <c r="C123" s="28" t="str">
        <f>'03_RS'!B84</f>
        <v>SG Weinstadt 2</v>
      </c>
      <c r="D123" s="29">
        <f>'03_RS'!C84</f>
        <v>18</v>
      </c>
      <c r="E123" s="29">
        <f>'03_RS'!G84</f>
        <v>517</v>
      </c>
      <c r="F123" s="29" t="str">
        <f>'03_RS'!H84</f>
        <v>:</v>
      </c>
      <c r="G123" s="29">
        <f>'03_RS'!I84</f>
        <v>429</v>
      </c>
      <c r="H123" s="29">
        <f>'03_RS'!J84</f>
        <v>25</v>
      </c>
      <c r="I123" s="29" t="str">
        <f>'03_RS'!K84</f>
        <v>:</v>
      </c>
      <c r="J123" s="29">
        <f>'03_RS'!L84</f>
        <v>11</v>
      </c>
      <c r="L123" s="33">
        <f t="shared" si="44"/>
        <v>138.88888888888889</v>
      </c>
      <c r="M123" s="34">
        <f t="shared" si="53"/>
        <v>7</v>
      </c>
      <c r="O123" s="33">
        <f t="shared" si="46"/>
        <v>2872.2222222222222</v>
      </c>
      <c r="P123" s="34">
        <f t="shared" si="54"/>
        <v>3</v>
      </c>
      <c r="R123" s="33">
        <f t="shared" si="48"/>
        <v>2383.333333333333</v>
      </c>
      <c r="S123" s="34">
        <f t="shared" si="55"/>
        <v>5</v>
      </c>
      <c r="U123" s="35">
        <f t="shared" si="50"/>
        <v>70305</v>
      </c>
      <c r="V123" s="71">
        <f t="shared" si="56"/>
        <v>7</v>
      </c>
    </row>
    <row r="124" spans="1:22" ht="15">
      <c r="A124" s="70" t="str">
        <f t="shared" si="57"/>
        <v>BOL Platz 2 Rang 1</v>
      </c>
      <c r="B124" s="28">
        <f>'04_ET'!A81</f>
        <v>2</v>
      </c>
      <c r="C124" s="28" t="str">
        <f>'04_ET'!B81</f>
        <v>HSG Leinfelden-Echterdingen 2</v>
      </c>
      <c r="D124" s="29">
        <f>'04_ET'!C81</f>
        <v>22</v>
      </c>
      <c r="E124" s="29">
        <f>'04_ET'!G81</f>
        <v>583</v>
      </c>
      <c r="F124" s="29" t="str">
        <f>'04_ET'!H81</f>
        <v>:</v>
      </c>
      <c r="G124" s="29">
        <f>'04_ET'!I81</f>
        <v>482</v>
      </c>
      <c r="H124" s="29">
        <f>'04_ET'!J81</f>
        <v>38</v>
      </c>
      <c r="I124" s="29" t="str">
        <f>'04_ET'!K81</f>
        <v>:</v>
      </c>
      <c r="J124" s="29">
        <f>'04_ET'!L81</f>
        <v>6</v>
      </c>
      <c r="L124" s="33">
        <f t="shared" si="44"/>
        <v>172.72727272727272</v>
      </c>
      <c r="M124" s="34">
        <f t="shared" si="53"/>
        <v>1</v>
      </c>
      <c r="N124" s="82"/>
      <c r="O124" s="33">
        <f t="shared" si="46"/>
        <v>2650</v>
      </c>
      <c r="P124" s="34">
        <f t="shared" si="54"/>
        <v>6</v>
      </c>
      <c r="Q124" s="82"/>
      <c r="R124" s="33">
        <f t="shared" si="48"/>
        <v>2190.909090909091</v>
      </c>
      <c r="S124" s="34">
        <f t="shared" si="55"/>
        <v>4</v>
      </c>
      <c r="T124" s="82"/>
      <c r="U124" s="35">
        <f t="shared" si="50"/>
        <v>10604</v>
      </c>
      <c r="V124" s="71">
        <f t="shared" si="56"/>
        <v>1</v>
      </c>
    </row>
    <row r="125" spans="1:22" ht="15">
      <c r="A125" s="77" t="str">
        <f t="shared" si="57"/>
        <v>BOL Platz 2 Rang 5</v>
      </c>
      <c r="B125" s="28">
        <f>'05_SL'!A72</f>
        <v>2</v>
      </c>
      <c r="C125" s="28" t="str">
        <f>'05_SL'!B72</f>
        <v>TSV Heiningen 1892 2</v>
      </c>
      <c r="D125" s="29">
        <f>'05_SL'!C72</f>
        <v>18</v>
      </c>
      <c r="E125" s="29">
        <f>'05_SL'!G72</f>
        <v>472</v>
      </c>
      <c r="F125" s="29" t="str">
        <f>'05_SL'!H72</f>
        <v>:</v>
      </c>
      <c r="G125" s="29">
        <f>'05_SL'!I72</f>
        <v>341</v>
      </c>
      <c r="H125" s="29">
        <f>'05_SL'!J72</f>
        <v>28</v>
      </c>
      <c r="I125" s="29" t="str">
        <f>'05_SL'!K72</f>
        <v>:</v>
      </c>
      <c r="J125" s="29">
        <f>'05_SL'!L72</f>
        <v>8</v>
      </c>
      <c r="L125" s="78">
        <f t="shared" si="44"/>
        <v>155.55555555555557</v>
      </c>
      <c r="M125" s="79">
        <f t="shared" si="53"/>
        <v>4</v>
      </c>
      <c r="O125" s="78">
        <f t="shared" si="46"/>
        <v>2622.2222222222222</v>
      </c>
      <c r="P125" s="79">
        <f t="shared" si="54"/>
        <v>7</v>
      </c>
      <c r="R125" s="78">
        <f t="shared" si="48"/>
        <v>1894.4444444444443</v>
      </c>
      <c r="S125" s="79">
        <f t="shared" si="55"/>
        <v>1</v>
      </c>
      <c r="U125" s="80">
        <f t="shared" si="50"/>
        <v>40701</v>
      </c>
      <c r="V125" s="81">
        <f t="shared" si="56"/>
        <v>5</v>
      </c>
    </row>
    <row r="126" spans="1:22" ht="15">
      <c r="A126" s="70" t="str">
        <f t="shared" si="57"/>
        <v>BOL Platz 2 Rang 3</v>
      </c>
      <c r="B126" s="28">
        <f>'06_AN'!A61</f>
        <v>2</v>
      </c>
      <c r="C126" s="28" t="str">
        <f>'06_AN'!B61</f>
        <v>SV Leonberg/Eltingen 2</v>
      </c>
      <c r="D126" s="29">
        <f>'06_AN'!C61</f>
        <v>18</v>
      </c>
      <c r="E126" s="29">
        <f>'06_AN'!G61</f>
        <v>492</v>
      </c>
      <c r="F126" s="29" t="str">
        <f>'06_AN'!H61</f>
        <v>:</v>
      </c>
      <c r="G126" s="29">
        <f>'06_AN'!I61</f>
        <v>437</v>
      </c>
      <c r="H126" s="29">
        <f>'06_AN'!J61</f>
        <v>29</v>
      </c>
      <c r="I126" s="29" t="str">
        <f>'06_AN'!K61</f>
        <v>:</v>
      </c>
      <c r="J126" s="29">
        <f>'06_AN'!L61</f>
        <v>7</v>
      </c>
      <c r="L126" s="33">
        <f t="shared" si="44"/>
        <v>161.11111111111111</v>
      </c>
      <c r="M126" s="34">
        <f t="shared" si="53"/>
        <v>2</v>
      </c>
      <c r="O126" s="33">
        <f t="shared" si="46"/>
        <v>2733.333333333333</v>
      </c>
      <c r="P126" s="34">
        <f t="shared" si="54"/>
        <v>5</v>
      </c>
      <c r="R126" s="33">
        <f t="shared" si="48"/>
        <v>2427.7777777777778</v>
      </c>
      <c r="S126" s="34">
        <f t="shared" si="55"/>
        <v>6</v>
      </c>
      <c r="U126" s="35">
        <f t="shared" si="50"/>
        <v>20506</v>
      </c>
      <c r="V126" s="71">
        <f t="shared" si="56"/>
        <v>3</v>
      </c>
    </row>
    <row r="127" spans="1:22" ht="15">
      <c r="A127" s="70" t="str">
        <f t="shared" si="57"/>
        <v>BOL Platz 2 Rang 6</v>
      </c>
      <c r="B127" s="28">
        <f>'07_NZ'!A202</f>
        <v>2</v>
      </c>
      <c r="C127" s="28" t="str">
        <f>'07_NZ'!B202</f>
        <v>SG Dunningen/Schramberg</v>
      </c>
      <c r="D127" s="29">
        <f>'07_NZ'!C202</f>
        <v>16</v>
      </c>
      <c r="E127" s="29">
        <f>'07_NZ'!G202</f>
        <v>415</v>
      </c>
      <c r="F127" s="29" t="str">
        <f>'07_NZ'!H202</f>
        <v>:</v>
      </c>
      <c r="G127" s="29">
        <f>'07_NZ'!I202</f>
        <v>339</v>
      </c>
      <c r="H127" s="29">
        <f>'07_NZ'!J202</f>
        <v>23</v>
      </c>
      <c r="I127" s="29" t="str">
        <f>'07_NZ'!K202</f>
        <v>:</v>
      </c>
      <c r="J127" s="29">
        <f>'07_NZ'!L202</f>
        <v>9</v>
      </c>
      <c r="L127" s="33">
        <f t="shared" si="44"/>
        <v>143.75</v>
      </c>
      <c r="M127" s="34">
        <f t="shared" si="53"/>
        <v>6</v>
      </c>
      <c r="O127" s="33">
        <f t="shared" si="46"/>
        <v>2593.75</v>
      </c>
      <c r="P127" s="34">
        <f t="shared" si="54"/>
        <v>8</v>
      </c>
      <c r="R127" s="33">
        <f t="shared" si="48"/>
        <v>2118.75</v>
      </c>
      <c r="S127" s="34">
        <f t="shared" si="55"/>
        <v>3</v>
      </c>
      <c r="U127" s="35">
        <f t="shared" si="50"/>
        <v>60803</v>
      </c>
      <c r="V127" s="71">
        <f t="shared" si="56"/>
        <v>6</v>
      </c>
    </row>
    <row r="128" spans="1:22" ht="15.75" thickBot="1">
      <c r="A128" s="52" t="str">
        <f t="shared" si="57"/>
        <v>BOL Platz 2 Rang 2</v>
      </c>
      <c r="B128" s="53">
        <f>'08_BD'!A86</f>
        <v>2</v>
      </c>
      <c r="C128" s="53" t="str">
        <f>'08_BD'!B86</f>
        <v>Alpla HC Hard</v>
      </c>
      <c r="D128" s="54">
        <f>'08_BD'!C86</f>
        <v>18</v>
      </c>
      <c r="E128" s="54">
        <f>'08_BD'!G86</f>
        <v>567</v>
      </c>
      <c r="F128" s="54" t="str">
        <f>'08_BD'!H86</f>
        <v>:</v>
      </c>
      <c r="G128" s="54">
        <f>'08_BD'!I86</f>
        <v>495</v>
      </c>
      <c r="H128" s="54">
        <f>'08_BD'!J86</f>
        <v>29</v>
      </c>
      <c r="I128" s="54" t="str">
        <f>'08_BD'!K86</f>
        <v>:</v>
      </c>
      <c r="J128" s="54">
        <f>'08_BD'!L86</f>
        <v>7</v>
      </c>
      <c r="K128" s="55"/>
      <c r="L128" s="56">
        <f t="shared" si="44"/>
        <v>161.11111111111111</v>
      </c>
      <c r="M128" s="57">
        <f t="shared" si="53"/>
        <v>2</v>
      </c>
      <c r="N128" s="55"/>
      <c r="O128" s="56">
        <f t="shared" si="46"/>
        <v>3150</v>
      </c>
      <c r="P128" s="57">
        <f t="shared" si="54"/>
        <v>1</v>
      </c>
      <c r="Q128" s="55"/>
      <c r="R128" s="56">
        <f t="shared" si="48"/>
        <v>2750</v>
      </c>
      <c r="S128" s="57">
        <f t="shared" si="55"/>
        <v>8</v>
      </c>
      <c r="T128" s="55"/>
      <c r="U128" s="58">
        <f t="shared" si="50"/>
        <v>20108</v>
      </c>
      <c r="V128" s="59">
        <f t="shared" si="56"/>
        <v>2</v>
      </c>
    </row>
    <row r="129" spans="1:22" ht="15.75" thickTop="1">
      <c r="A129" s="44" t="str">
        <f>"BOL Platz "&amp;B129&amp;" Rang "&amp;V129</f>
        <v>BOL Platz 3 Rang 8</v>
      </c>
      <c r="B129" s="45">
        <f>'01_HF'!A69</f>
        <v>3</v>
      </c>
      <c r="C129" s="45" t="str">
        <f>'01_HF'!B69</f>
        <v>TSG Schwäbisch Hall</v>
      </c>
      <c r="D129" s="46">
        <f>'01_HF'!C69</f>
        <v>16</v>
      </c>
      <c r="E129" s="46">
        <f>'01_HF'!G69</f>
        <v>416</v>
      </c>
      <c r="F129" s="46" t="str">
        <f>'01_HF'!H69</f>
        <v>:</v>
      </c>
      <c r="G129" s="46">
        <f>'01_HF'!I69</f>
        <v>411</v>
      </c>
      <c r="H129" s="46">
        <f>'01_HF'!J69</f>
        <v>20</v>
      </c>
      <c r="I129" s="46" t="str">
        <f>'01_HF'!K69</f>
        <v>:</v>
      </c>
      <c r="J129" s="46">
        <f>'01_HF'!L69</f>
        <v>12</v>
      </c>
      <c r="K129" s="47"/>
      <c r="L129" s="48">
        <f t="shared" si="44"/>
        <v>125</v>
      </c>
      <c r="M129" s="49">
        <f t="shared" ref="M129:M136" si="58">RANK(L129,$L$129:$L$136,0)</f>
        <v>7</v>
      </c>
      <c r="N129" s="47"/>
      <c r="O129" s="48">
        <f t="shared" si="46"/>
        <v>2600</v>
      </c>
      <c r="P129" s="49">
        <f t="shared" ref="P129:P136" si="59">RANK(O129,$O$129:$O$136,0)</f>
        <v>7</v>
      </c>
      <c r="Q129" s="47"/>
      <c r="R129" s="48">
        <f t="shared" si="48"/>
        <v>2568.75</v>
      </c>
      <c r="S129" s="49">
        <f t="shared" ref="S129:S136" si="60">RANK(R129,$R$129:$R$136,1)</f>
        <v>7</v>
      </c>
      <c r="T129" s="47"/>
      <c r="U129" s="50">
        <f t="shared" si="50"/>
        <v>70707</v>
      </c>
      <c r="V129" s="51">
        <f t="shared" ref="V129:V136" si="61">RANK(U129,$U$129:$U$136,1)</f>
        <v>8</v>
      </c>
    </row>
    <row r="130" spans="1:22" ht="15">
      <c r="A130" s="70" t="str">
        <f t="shared" ref="A130:A136" si="62">"BOL Platz "&amp;B130&amp;" Rang "&amp;V130</f>
        <v>BOL Platz 3 Rang 2</v>
      </c>
      <c r="B130" s="28">
        <f>'02_EM'!A77</f>
        <v>3</v>
      </c>
      <c r="C130" s="28" t="str">
        <f>'02_EM'!B77</f>
        <v>Handballregion Bottwar SG 2</v>
      </c>
      <c r="D130" s="29">
        <f>'02_EM'!C77</f>
        <v>18</v>
      </c>
      <c r="E130" s="29">
        <f>'02_EM'!G77</f>
        <v>524</v>
      </c>
      <c r="F130" s="29" t="str">
        <f>'02_EM'!H77</f>
        <v>:</v>
      </c>
      <c r="G130" s="29">
        <f>'02_EM'!I77</f>
        <v>417</v>
      </c>
      <c r="H130" s="29">
        <f>'02_EM'!J77</f>
        <v>28</v>
      </c>
      <c r="I130" s="29" t="str">
        <f>'02_EM'!K77</f>
        <v>:</v>
      </c>
      <c r="J130" s="29">
        <f>'02_EM'!L77</f>
        <v>8</v>
      </c>
      <c r="L130" s="33">
        <f t="shared" si="44"/>
        <v>155.55555555555557</v>
      </c>
      <c r="M130" s="34">
        <f t="shared" si="58"/>
        <v>2</v>
      </c>
      <c r="O130" s="33">
        <f t="shared" si="46"/>
        <v>2911.1111111111109</v>
      </c>
      <c r="P130" s="34">
        <f t="shared" si="59"/>
        <v>3</v>
      </c>
      <c r="R130" s="33">
        <f t="shared" si="48"/>
        <v>2316.666666666667</v>
      </c>
      <c r="S130" s="34">
        <f t="shared" si="60"/>
        <v>4</v>
      </c>
      <c r="U130" s="35">
        <f t="shared" si="50"/>
        <v>20304</v>
      </c>
      <c r="V130" s="71">
        <f t="shared" si="61"/>
        <v>2</v>
      </c>
    </row>
    <row r="131" spans="1:22" ht="15">
      <c r="A131" s="70" t="str">
        <f t="shared" si="62"/>
        <v>BOL Platz 3 Rang 6</v>
      </c>
      <c r="B131" s="28">
        <f>'03_RS'!A85</f>
        <v>3</v>
      </c>
      <c r="C131" s="28" t="str">
        <f>'03_RS'!B85</f>
        <v>SV Fellbach</v>
      </c>
      <c r="D131" s="29">
        <f>'03_RS'!C85</f>
        <v>18</v>
      </c>
      <c r="E131" s="29">
        <f>'03_RS'!G85</f>
        <v>494</v>
      </c>
      <c r="F131" s="29" t="str">
        <f>'03_RS'!H85</f>
        <v>:</v>
      </c>
      <c r="G131" s="29">
        <f>'03_RS'!I85</f>
        <v>429</v>
      </c>
      <c r="H131" s="29">
        <f>'03_RS'!J85</f>
        <v>24</v>
      </c>
      <c r="I131" s="29" t="str">
        <f>'03_RS'!K85</f>
        <v>:</v>
      </c>
      <c r="J131" s="29">
        <f>'03_RS'!L85</f>
        <v>12</v>
      </c>
      <c r="L131" s="33">
        <f t="shared" si="44"/>
        <v>133.33333333333331</v>
      </c>
      <c r="M131" s="34">
        <f t="shared" si="58"/>
        <v>6</v>
      </c>
      <c r="O131" s="33">
        <f t="shared" si="46"/>
        <v>2744.4444444444443</v>
      </c>
      <c r="P131" s="34">
        <f t="shared" si="59"/>
        <v>6</v>
      </c>
      <c r="R131" s="33">
        <f t="shared" si="48"/>
        <v>2383.333333333333</v>
      </c>
      <c r="S131" s="34">
        <f t="shared" si="60"/>
        <v>5</v>
      </c>
      <c r="U131" s="35">
        <f t="shared" si="50"/>
        <v>60605</v>
      </c>
      <c r="V131" s="71">
        <f t="shared" si="61"/>
        <v>6</v>
      </c>
    </row>
    <row r="132" spans="1:22" ht="15">
      <c r="A132" s="70" t="str">
        <f t="shared" si="62"/>
        <v>BOL Platz 3 Rang 1</v>
      </c>
      <c r="B132" s="28">
        <f>'04_ET'!A82</f>
        <v>3</v>
      </c>
      <c r="C132" s="28" t="str">
        <f>'04_ET'!B82</f>
        <v>HC Wernau</v>
      </c>
      <c r="D132" s="29">
        <f>'04_ET'!C82</f>
        <v>22</v>
      </c>
      <c r="E132" s="29">
        <f>'04_ET'!G82</f>
        <v>665</v>
      </c>
      <c r="F132" s="29" t="str">
        <f>'04_ET'!H82</f>
        <v>:</v>
      </c>
      <c r="G132" s="29">
        <f>'04_ET'!I82</f>
        <v>484</v>
      </c>
      <c r="H132" s="29">
        <f>'04_ET'!J82</f>
        <v>36</v>
      </c>
      <c r="I132" s="29" t="str">
        <f>'04_ET'!K82</f>
        <v>:</v>
      </c>
      <c r="J132" s="29">
        <f>'04_ET'!L82</f>
        <v>8</v>
      </c>
      <c r="L132" s="33">
        <f t="shared" si="44"/>
        <v>163.63636363636365</v>
      </c>
      <c r="M132" s="34">
        <f t="shared" si="58"/>
        <v>1</v>
      </c>
      <c r="N132" s="82"/>
      <c r="O132" s="33">
        <f t="shared" si="46"/>
        <v>3022.7272727272725</v>
      </c>
      <c r="P132" s="34">
        <f t="shared" si="59"/>
        <v>1</v>
      </c>
      <c r="Q132" s="82"/>
      <c r="R132" s="33">
        <f t="shared" si="48"/>
        <v>2200</v>
      </c>
      <c r="S132" s="34">
        <f t="shared" si="60"/>
        <v>2</v>
      </c>
      <c r="T132" s="82"/>
      <c r="U132" s="35">
        <f t="shared" si="50"/>
        <v>10102</v>
      </c>
      <c r="V132" s="71">
        <f t="shared" si="61"/>
        <v>1</v>
      </c>
    </row>
    <row r="133" spans="1:22" ht="15">
      <c r="A133" s="77" t="str">
        <f t="shared" si="62"/>
        <v>BOL Platz 3 Rang 5</v>
      </c>
      <c r="B133" s="28">
        <f>'05_SL'!A73</f>
        <v>3</v>
      </c>
      <c r="C133" s="28" t="str">
        <f>'05_SL'!B73</f>
        <v>HSG Winzingen-Wißgoldingen-Donzdorf 2</v>
      </c>
      <c r="D133" s="29">
        <f>'05_SL'!C73</f>
        <v>18</v>
      </c>
      <c r="E133" s="29">
        <f>'05_SL'!G73</f>
        <v>427</v>
      </c>
      <c r="F133" s="29" t="str">
        <f>'05_SL'!H73</f>
        <v>:</v>
      </c>
      <c r="G133" s="29">
        <f>'05_SL'!I73</f>
        <v>350</v>
      </c>
      <c r="H133" s="29">
        <f>'05_SL'!J73</f>
        <v>26</v>
      </c>
      <c r="I133" s="29" t="str">
        <f>'05_SL'!K73</f>
        <v>:</v>
      </c>
      <c r="J133" s="29">
        <f>'05_SL'!L73</f>
        <v>10</v>
      </c>
      <c r="L133" s="78">
        <f t="shared" si="44"/>
        <v>144.44444444444443</v>
      </c>
      <c r="M133" s="79">
        <f t="shared" si="58"/>
        <v>4</v>
      </c>
      <c r="O133" s="78">
        <f t="shared" si="46"/>
        <v>2372.2222222222222</v>
      </c>
      <c r="P133" s="79">
        <f t="shared" si="59"/>
        <v>8</v>
      </c>
      <c r="R133" s="78">
        <f t="shared" si="48"/>
        <v>1944.4444444444443</v>
      </c>
      <c r="S133" s="79">
        <f t="shared" si="60"/>
        <v>1</v>
      </c>
      <c r="U133" s="80">
        <f t="shared" si="50"/>
        <v>40801</v>
      </c>
      <c r="V133" s="81">
        <f t="shared" si="61"/>
        <v>5</v>
      </c>
    </row>
    <row r="134" spans="1:22" ht="15">
      <c r="A134" s="70" t="str">
        <f t="shared" si="62"/>
        <v>BOL Platz 3 Rang 3</v>
      </c>
      <c r="B134" s="28">
        <f>'06_AN'!A62</f>
        <v>3</v>
      </c>
      <c r="C134" s="28" t="str">
        <f>'06_AN'!B62</f>
        <v>HSG Böblingen/Sindelfingen 2</v>
      </c>
      <c r="D134" s="29">
        <f>'06_AN'!C62</f>
        <v>18</v>
      </c>
      <c r="E134" s="29">
        <f>'06_AN'!G62</f>
        <v>516</v>
      </c>
      <c r="F134" s="29" t="str">
        <f>'06_AN'!H62</f>
        <v>:</v>
      </c>
      <c r="G134" s="29">
        <f>'06_AN'!I62</f>
        <v>416</v>
      </c>
      <c r="H134" s="29">
        <f>'06_AN'!J62</f>
        <v>28</v>
      </c>
      <c r="I134" s="29" t="str">
        <f>'06_AN'!K62</f>
        <v>:</v>
      </c>
      <c r="J134" s="29">
        <f>'06_AN'!L62</f>
        <v>8</v>
      </c>
      <c r="L134" s="33">
        <f t="shared" si="44"/>
        <v>155.55555555555557</v>
      </c>
      <c r="M134" s="34">
        <f t="shared" si="58"/>
        <v>2</v>
      </c>
      <c r="O134" s="33">
        <f t="shared" si="46"/>
        <v>2866.666666666667</v>
      </c>
      <c r="P134" s="34">
        <f t="shared" si="59"/>
        <v>4</v>
      </c>
      <c r="R134" s="33">
        <f t="shared" si="48"/>
        <v>2311.1111111111109</v>
      </c>
      <c r="S134" s="34">
        <f t="shared" si="60"/>
        <v>3</v>
      </c>
      <c r="U134" s="35">
        <f t="shared" si="50"/>
        <v>20403</v>
      </c>
      <c r="V134" s="71">
        <f t="shared" si="61"/>
        <v>3</v>
      </c>
    </row>
    <row r="135" spans="1:22" ht="15">
      <c r="A135" s="70" t="str">
        <f t="shared" si="62"/>
        <v>BOL Platz 3 Rang 7</v>
      </c>
      <c r="B135" s="28">
        <f>'07_NZ'!A203</f>
        <v>3</v>
      </c>
      <c r="C135" s="28" t="str">
        <f>'07_NZ'!B203</f>
        <v>HSG Baar 2</v>
      </c>
      <c r="D135" s="29">
        <f>'07_NZ'!C203</f>
        <v>16</v>
      </c>
      <c r="E135" s="29">
        <f>'07_NZ'!G203</f>
        <v>441</v>
      </c>
      <c r="F135" s="29" t="str">
        <f>'07_NZ'!H203</f>
        <v>:</v>
      </c>
      <c r="G135" s="29">
        <f>'07_NZ'!I203</f>
        <v>399</v>
      </c>
      <c r="H135" s="29">
        <f>'07_NZ'!J203</f>
        <v>20</v>
      </c>
      <c r="I135" s="29" t="str">
        <f>'07_NZ'!K203</f>
        <v>:</v>
      </c>
      <c r="J135" s="29">
        <f>'07_NZ'!L203</f>
        <v>12</v>
      </c>
      <c r="L135" s="33">
        <f t="shared" si="44"/>
        <v>125</v>
      </c>
      <c r="M135" s="34">
        <f t="shared" si="58"/>
        <v>7</v>
      </c>
      <c r="O135" s="33">
        <f t="shared" si="46"/>
        <v>2756.25</v>
      </c>
      <c r="P135" s="34">
        <f t="shared" si="59"/>
        <v>5</v>
      </c>
      <c r="R135" s="33">
        <f t="shared" si="48"/>
        <v>2493.75</v>
      </c>
      <c r="S135" s="34">
        <f t="shared" si="60"/>
        <v>6</v>
      </c>
      <c r="U135" s="35">
        <f t="shared" si="50"/>
        <v>70506</v>
      </c>
      <c r="V135" s="71">
        <f t="shared" si="61"/>
        <v>7</v>
      </c>
    </row>
    <row r="136" spans="1:22" ht="15.75" thickBot="1">
      <c r="A136" s="52" t="str">
        <f t="shared" si="62"/>
        <v>BOL Platz 3 Rang 4</v>
      </c>
      <c r="B136" s="53">
        <f>'08_BD'!A87</f>
        <v>3</v>
      </c>
      <c r="C136" s="53" t="str">
        <f>'08_BD'!B87</f>
        <v>HSG Friedrichshafen-Fischbach</v>
      </c>
      <c r="D136" s="54">
        <f>'08_BD'!C87</f>
        <v>18</v>
      </c>
      <c r="E136" s="54">
        <f>'08_BD'!G87</f>
        <v>538</v>
      </c>
      <c r="F136" s="54" t="str">
        <f>'08_BD'!H87</f>
        <v>:</v>
      </c>
      <c r="G136" s="54">
        <f>'08_BD'!I87</f>
        <v>483</v>
      </c>
      <c r="H136" s="54">
        <f>'08_BD'!J87</f>
        <v>26</v>
      </c>
      <c r="I136" s="54" t="str">
        <f>'08_BD'!K87</f>
        <v>:</v>
      </c>
      <c r="J136" s="54">
        <f>'08_BD'!L87</f>
        <v>10</v>
      </c>
      <c r="K136" s="55"/>
      <c r="L136" s="56">
        <f t="shared" si="44"/>
        <v>144.44444444444443</v>
      </c>
      <c r="M136" s="57">
        <f t="shared" si="58"/>
        <v>4</v>
      </c>
      <c r="N136" s="55"/>
      <c r="O136" s="56">
        <f t="shared" si="46"/>
        <v>2988.8888888888891</v>
      </c>
      <c r="P136" s="57">
        <f t="shared" si="59"/>
        <v>2</v>
      </c>
      <c r="Q136" s="55"/>
      <c r="R136" s="56">
        <f t="shared" si="48"/>
        <v>2683.333333333333</v>
      </c>
      <c r="S136" s="57">
        <f t="shared" si="60"/>
        <v>8</v>
      </c>
      <c r="T136" s="55"/>
      <c r="U136" s="58">
        <f t="shared" si="50"/>
        <v>40208</v>
      </c>
      <c r="V136" s="59">
        <f t="shared" si="61"/>
        <v>4</v>
      </c>
    </row>
    <row r="137" spans="1:22" ht="15.75" thickTop="1">
      <c r="A137" s="44" t="str">
        <f>"BOL Platz "&amp;B137&amp;" Rang "&amp;V137</f>
        <v>BOL Platz 4 Rang 4</v>
      </c>
      <c r="B137" s="45">
        <f>'01_HF'!A70</f>
        <v>4</v>
      </c>
      <c r="C137" s="45" t="str">
        <f>'01_HF'!B70</f>
        <v>TB Richen</v>
      </c>
      <c r="D137" s="46">
        <f>'01_HF'!C70</f>
        <v>16</v>
      </c>
      <c r="E137" s="46">
        <f>'01_HF'!G70</f>
        <v>428</v>
      </c>
      <c r="F137" s="46" t="str">
        <f>'01_HF'!H70</f>
        <v>:</v>
      </c>
      <c r="G137" s="46">
        <f>'01_HF'!I70</f>
        <v>342</v>
      </c>
      <c r="H137" s="46">
        <f>'01_HF'!J70</f>
        <v>20</v>
      </c>
      <c r="I137" s="46" t="str">
        <f>'01_HF'!K70</f>
        <v>:</v>
      </c>
      <c r="J137" s="46">
        <f>'01_HF'!L70</f>
        <v>12</v>
      </c>
      <c r="K137" s="47"/>
      <c r="L137" s="48">
        <f t="shared" si="44"/>
        <v>125</v>
      </c>
      <c r="M137" s="49">
        <f t="shared" ref="M137:M144" si="63">RANK(L137,$L$137:$L$144,0)</f>
        <v>4</v>
      </c>
      <c r="N137" s="47"/>
      <c r="O137" s="48">
        <f t="shared" si="46"/>
        <v>2675</v>
      </c>
      <c r="P137" s="49">
        <f t="shared" ref="P137:P144" si="64">RANK(O137,$O$137:$O$144,0)</f>
        <v>5</v>
      </c>
      <c r="Q137" s="47"/>
      <c r="R137" s="48">
        <f t="shared" si="48"/>
        <v>2137.5</v>
      </c>
      <c r="S137" s="49">
        <f t="shared" ref="S137:S144" si="65">RANK(R137,$R$137:$R$144,1)</f>
        <v>1</v>
      </c>
      <c r="T137" s="47"/>
      <c r="U137" s="50">
        <f t="shared" si="50"/>
        <v>40501</v>
      </c>
      <c r="V137" s="51">
        <f t="shared" ref="V137:V144" si="66">RANK(U137,$U$137:$U$144,1)</f>
        <v>4</v>
      </c>
    </row>
    <row r="138" spans="1:22" ht="15">
      <c r="A138" s="70" t="str">
        <f t="shared" ref="A138:A144" si="67">"BOL Platz "&amp;B138&amp;" Rang "&amp;V138</f>
        <v>BOL Platz 4 Rang 2</v>
      </c>
      <c r="B138" s="28">
        <f>'02_EM'!A78</f>
        <v>4</v>
      </c>
      <c r="C138" s="28" t="str">
        <f>'02_EM'!B78</f>
        <v>SG Weissach im Tal</v>
      </c>
      <c r="D138" s="29">
        <f>'02_EM'!C78</f>
        <v>18</v>
      </c>
      <c r="E138" s="29">
        <f>'02_EM'!G78</f>
        <v>513</v>
      </c>
      <c r="F138" s="29" t="str">
        <f>'02_EM'!H78</f>
        <v>:</v>
      </c>
      <c r="G138" s="29">
        <f>'02_EM'!I78</f>
        <v>462</v>
      </c>
      <c r="H138" s="29">
        <f>'02_EM'!J78</f>
        <v>24</v>
      </c>
      <c r="I138" s="29" t="str">
        <f>'02_EM'!K78</f>
        <v>:</v>
      </c>
      <c r="J138" s="29">
        <f>'02_EM'!L78</f>
        <v>12</v>
      </c>
      <c r="L138" s="33">
        <f t="shared" si="44"/>
        <v>133.33333333333331</v>
      </c>
      <c r="M138" s="34">
        <f t="shared" si="63"/>
        <v>2</v>
      </c>
      <c r="O138" s="33">
        <f t="shared" si="46"/>
        <v>2850</v>
      </c>
      <c r="P138" s="34">
        <f t="shared" si="64"/>
        <v>2</v>
      </c>
      <c r="R138" s="33">
        <f t="shared" si="48"/>
        <v>2566.666666666667</v>
      </c>
      <c r="S138" s="34">
        <f t="shared" si="65"/>
        <v>6</v>
      </c>
      <c r="U138" s="35">
        <f t="shared" si="50"/>
        <v>20206</v>
      </c>
      <c r="V138" s="71">
        <f t="shared" si="66"/>
        <v>2</v>
      </c>
    </row>
    <row r="139" spans="1:22" ht="15">
      <c r="A139" s="70" t="str">
        <f t="shared" si="67"/>
        <v>BOL Platz 4 Rang 7</v>
      </c>
      <c r="B139" s="28">
        <f>'03_RS'!A86</f>
        <v>4</v>
      </c>
      <c r="C139" s="28" t="str">
        <f>'03_RS'!B86</f>
        <v>SV Hohenacker-Neustadt 2</v>
      </c>
      <c r="D139" s="29">
        <f>'03_RS'!C86</f>
        <v>18</v>
      </c>
      <c r="E139" s="29">
        <f>'03_RS'!G86</f>
        <v>468</v>
      </c>
      <c r="F139" s="29" t="str">
        <f>'03_RS'!H86</f>
        <v>:</v>
      </c>
      <c r="G139" s="29">
        <f>'03_RS'!I86</f>
        <v>448</v>
      </c>
      <c r="H139" s="29">
        <f>'03_RS'!J86</f>
        <v>20</v>
      </c>
      <c r="I139" s="29" t="str">
        <f>'03_RS'!K86</f>
        <v>:</v>
      </c>
      <c r="J139" s="29">
        <f>'03_RS'!L86</f>
        <v>16</v>
      </c>
      <c r="L139" s="33">
        <f t="shared" si="44"/>
        <v>111.11111111111111</v>
      </c>
      <c r="M139" s="34">
        <f t="shared" si="63"/>
        <v>7</v>
      </c>
      <c r="O139" s="33">
        <f t="shared" si="46"/>
        <v>2600</v>
      </c>
      <c r="P139" s="34">
        <f t="shared" si="64"/>
        <v>6</v>
      </c>
      <c r="R139" s="33">
        <f t="shared" si="48"/>
        <v>2488.8888888888891</v>
      </c>
      <c r="S139" s="34">
        <f t="shared" si="65"/>
        <v>5</v>
      </c>
      <c r="U139" s="35">
        <f t="shared" si="50"/>
        <v>70605</v>
      </c>
      <c r="V139" s="71">
        <f t="shared" si="66"/>
        <v>7</v>
      </c>
    </row>
    <row r="140" spans="1:22" ht="15">
      <c r="A140" s="70" t="str">
        <f t="shared" si="67"/>
        <v>BOL Platz 4 Rang 1</v>
      </c>
      <c r="B140" s="28">
        <f>'04_ET'!A83</f>
        <v>4</v>
      </c>
      <c r="C140" s="28" t="str">
        <f>'04_ET'!B83</f>
        <v>TSV Denkendorf 2</v>
      </c>
      <c r="D140" s="29">
        <f>'04_ET'!C83</f>
        <v>22</v>
      </c>
      <c r="E140" s="29">
        <f>'04_ET'!G83</f>
        <v>644</v>
      </c>
      <c r="F140" s="29" t="str">
        <f>'04_ET'!H83</f>
        <v>:</v>
      </c>
      <c r="G140" s="29">
        <f>'04_ET'!I83</f>
        <v>596</v>
      </c>
      <c r="H140" s="29">
        <f>'04_ET'!J83</f>
        <v>32</v>
      </c>
      <c r="I140" s="29" t="str">
        <f>'04_ET'!K83</f>
        <v>:</v>
      </c>
      <c r="J140" s="29">
        <f>'04_ET'!L83</f>
        <v>12</v>
      </c>
      <c r="L140" s="33">
        <f t="shared" si="44"/>
        <v>145.45454545454547</v>
      </c>
      <c r="M140" s="34">
        <f t="shared" si="63"/>
        <v>1</v>
      </c>
      <c r="N140" s="82"/>
      <c r="O140" s="33">
        <f t="shared" si="46"/>
        <v>2927.2727272727275</v>
      </c>
      <c r="P140" s="34">
        <f t="shared" si="64"/>
        <v>1</v>
      </c>
      <c r="Q140" s="82"/>
      <c r="R140" s="33">
        <f t="shared" si="48"/>
        <v>2709.090909090909</v>
      </c>
      <c r="S140" s="34">
        <f t="shared" si="65"/>
        <v>8</v>
      </c>
      <c r="T140" s="82"/>
      <c r="U140" s="35">
        <f t="shared" si="50"/>
        <v>10108</v>
      </c>
      <c r="V140" s="71">
        <f t="shared" si="66"/>
        <v>1</v>
      </c>
    </row>
    <row r="141" spans="1:22" ht="15">
      <c r="A141" s="77" t="str">
        <f t="shared" si="67"/>
        <v>BOL Platz 4 Rang 3</v>
      </c>
      <c r="B141" s="28">
        <f>'05_SL'!A74</f>
        <v>4</v>
      </c>
      <c r="C141" s="28" t="str">
        <f>'05_SL'!B74</f>
        <v>TSV Bartenbach</v>
      </c>
      <c r="D141" s="29">
        <f>'05_SL'!C74</f>
        <v>18</v>
      </c>
      <c r="E141" s="29">
        <f>'05_SL'!G74</f>
        <v>504</v>
      </c>
      <c r="F141" s="29" t="str">
        <f>'05_SL'!H74</f>
        <v>:</v>
      </c>
      <c r="G141" s="29">
        <f>'05_SL'!I74</f>
        <v>423</v>
      </c>
      <c r="H141" s="29">
        <f>'05_SL'!J74</f>
        <v>24</v>
      </c>
      <c r="I141" s="29" t="str">
        <f>'05_SL'!K74</f>
        <v>:</v>
      </c>
      <c r="J141" s="29">
        <f>'05_SL'!L74</f>
        <v>12</v>
      </c>
      <c r="L141" s="78">
        <f t="shared" si="44"/>
        <v>133.33333333333331</v>
      </c>
      <c r="M141" s="79">
        <f t="shared" si="63"/>
        <v>2</v>
      </c>
      <c r="O141" s="78">
        <f t="shared" si="46"/>
        <v>2800</v>
      </c>
      <c r="P141" s="79">
        <f t="shared" si="64"/>
        <v>3</v>
      </c>
      <c r="R141" s="78">
        <f t="shared" si="48"/>
        <v>2350</v>
      </c>
      <c r="S141" s="79">
        <f t="shared" si="65"/>
        <v>2</v>
      </c>
      <c r="U141" s="80">
        <f t="shared" si="50"/>
        <v>20302</v>
      </c>
      <c r="V141" s="81">
        <f t="shared" si="66"/>
        <v>3</v>
      </c>
    </row>
    <row r="142" spans="1:22" ht="15">
      <c r="A142" s="70" t="str">
        <f t="shared" si="67"/>
        <v>BOL Platz 4 Rang 5</v>
      </c>
      <c r="B142" s="28">
        <f>'06_AN'!A63</f>
        <v>4</v>
      </c>
      <c r="C142" s="28" t="str">
        <f>'06_AN'!B63</f>
        <v>VfL Pfullingen 2</v>
      </c>
      <c r="D142" s="29">
        <f>'06_AN'!C63</f>
        <v>18</v>
      </c>
      <c r="E142" s="29">
        <f>'06_AN'!G63</f>
        <v>497</v>
      </c>
      <c r="F142" s="29" t="str">
        <f>'06_AN'!H63</f>
        <v>:</v>
      </c>
      <c r="G142" s="29">
        <f>'06_AN'!I63</f>
        <v>469</v>
      </c>
      <c r="H142" s="29">
        <f>'06_AN'!J63</f>
        <v>21</v>
      </c>
      <c r="I142" s="29" t="str">
        <f>'06_AN'!K63</f>
        <v>:</v>
      </c>
      <c r="J142" s="29">
        <f>'06_AN'!L63</f>
        <v>15</v>
      </c>
      <c r="L142" s="33">
        <f t="shared" si="44"/>
        <v>116.66666666666667</v>
      </c>
      <c r="M142" s="34">
        <f t="shared" si="63"/>
        <v>5</v>
      </c>
      <c r="O142" s="33">
        <f t="shared" si="46"/>
        <v>2761.1111111111109</v>
      </c>
      <c r="P142" s="34">
        <f t="shared" si="64"/>
        <v>4</v>
      </c>
      <c r="R142" s="33">
        <f t="shared" si="48"/>
        <v>2605.5555555555557</v>
      </c>
      <c r="S142" s="34">
        <f t="shared" si="65"/>
        <v>7</v>
      </c>
      <c r="U142" s="35">
        <f t="shared" si="50"/>
        <v>50407</v>
      </c>
      <c r="V142" s="71">
        <f t="shared" si="66"/>
        <v>5</v>
      </c>
    </row>
    <row r="143" spans="1:22" ht="15">
      <c r="A143" s="70" t="str">
        <f t="shared" si="67"/>
        <v>BOL Platz 4 Rang 6</v>
      </c>
      <c r="B143" s="28">
        <f>'07_NZ'!A204</f>
        <v>4</v>
      </c>
      <c r="C143" s="28" t="str">
        <f>'07_NZ'!B204</f>
        <v>HSG Neckartal</v>
      </c>
      <c r="D143" s="29">
        <f>'07_NZ'!C204</f>
        <v>16</v>
      </c>
      <c r="E143" s="29">
        <f>'07_NZ'!G204</f>
        <v>401</v>
      </c>
      <c r="F143" s="29" t="str">
        <f>'07_NZ'!H204</f>
        <v>:</v>
      </c>
      <c r="G143" s="29">
        <f>'07_NZ'!I204</f>
        <v>396</v>
      </c>
      <c r="H143" s="29">
        <f>'07_NZ'!J204</f>
        <v>18</v>
      </c>
      <c r="I143" s="29" t="str">
        <f>'07_NZ'!K204</f>
        <v>:</v>
      </c>
      <c r="J143" s="29">
        <f>'07_NZ'!L204</f>
        <v>14</v>
      </c>
      <c r="L143" s="33">
        <f t="shared" si="44"/>
        <v>112.5</v>
      </c>
      <c r="M143" s="34">
        <f t="shared" si="63"/>
        <v>6</v>
      </c>
      <c r="O143" s="33">
        <f t="shared" si="46"/>
        <v>2506.25</v>
      </c>
      <c r="P143" s="34">
        <f t="shared" si="64"/>
        <v>7</v>
      </c>
      <c r="R143" s="33">
        <f t="shared" si="48"/>
        <v>2475</v>
      </c>
      <c r="S143" s="34">
        <f t="shared" si="65"/>
        <v>4</v>
      </c>
      <c r="U143" s="35">
        <f t="shared" si="50"/>
        <v>60704</v>
      </c>
      <c r="V143" s="71">
        <f t="shared" si="66"/>
        <v>6</v>
      </c>
    </row>
    <row r="144" spans="1:22" ht="15.75" thickBot="1">
      <c r="A144" s="52" t="str">
        <f t="shared" si="67"/>
        <v>BOL Platz 4 Rang 8</v>
      </c>
      <c r="B144" s="53">
        <f>'08_BD'!A88</f>
        <v>4</v>
      </c>
      <c r="C144" s="53" t="str">
        <f>'08_BD'!B88</f>
        <v>HC LJG Vogt</v>
      </c>
      <c r="D144" s="54">
        <f>'08_BD'!C88</f>
        <v>18</v>
      </c>
      <c r="E144" s="54">
        <f>'08_BD'!G88</f>
        <v>436</v>
      </c>
      <c r="F144" s="54" t="str">
        <f>'08_BD'!H88</f>
        <v>:</v>
      </c>
      <c r="G144" s="54">
        <f>'08_BD'!I88</f>
        <v>442</v>
      </c>
      <c r="H144" s="54">
        <f>'08_BD'!J88</f>
        <v>19</v>
      </c>
      <c r="I144" s="54" t="str">
        <f>'08_BD'!K88</f>
        <v>:</v>
      </c>
      <c r="J144" s="54">
        <f>'08_BD'!L88</f>
        <v>17</v>
      </c>
      <c r="K144" s="55"/>
      <c r="L144" s="56">
        <f t="shared" si="44"/>
        <v>105.55555555555556</v>
      </c>
      <c r="M144" s="57">
        <f t="shared" si="63"/>
        <v>8</v>
      </c>
      <c r="N144" s="55"/>
      <c r="O144" s="56">
        <f t="shared" si="46"/>
        <v>2422.2222222222222</v>
      </c>
      <c r="P144" s="57">
        <f t="shared" si="64"/>
        <v>8</v>
      </c>
      <c r="Q144" s="55"/>
      <c r="R144" s="56">
        <f t="shared" si="48"/>
        <v>2455.5555555555557</v>
      </c>
      <c r="S144" s="57">
        <f t="shared" si="65"/>
        <v>3</v>
      </c>
      <c r="T144" s="55"/>
      <c r="U144" s="58">
        <f t="shared" si="50"/>
        <v>80803</v>
      </c>
      <c r="V144" s="59">
        <f t="shared" si="66"/>
        <v>8</v>
      </c>
    </row>
    <row r="145" spans="1:22" ht="15.75" thickTop="1">
      <c r="A145" s="44" t="str">
        <f>"BOL Platz "&amp;B145&amp;" Rang "&amp;V145</f>
        <v>BOL Platz 5 Rang 5</v>
      </c>
      <c r="B145" s="45">
        <f>'01_HF'!A71</f>
        <v>5</v>
      </c>
      <c r="C145" s="45" t="str">
        <f>'01_HF'!B71</f>
        <v>TV Mosbach 2</v>
      </c>
      <c r="D145" s="46">
        <f>'01_HF'!C71</f>
        <v>16</v>
      </c>
      <c r="E145" s="46">
        <f>'01_HF'!G71</f>
        <v>422</v>
      </c>
      <c r="F145" s="46" t="str">
        <f>'01_HF'!H71</f>
        <v>:</v>
      </c>
      <c r="G145" s="46">
        <f>'01_HF'!I71</f>
        <v>406</v>
      </c>
      <c r="H145" s="46">
        <f>'01_HF'!J71</f>
        <v>16</v>
      </c>
      <c r="I145" s="46" t="str">
        <f>'01_HF'!K71</f>
        <v>:</v>
      </c>
      <c r="J145" s="46">
        <f>'01_HF'!L71</f>
        <v>16</v>
      </c>
      <c r="K145" s="47"/>
      <c r="L145" s="48">
        <f t="shared" si="44"/>
        <v>100</v>
      </c>
      <c r="M145" s="49">
        <f t="shared" ref="M145:M152" si="68">RANK(L145,$L$145:$L$152,0)</f>
        <v>5</v>
      </c>
      <c r="N145" s="47"/>
      <c r="O145" s="48">
        <f t="shared" si="46"/>
        <v>2637.5</v>
      </c>
      <c r="P145" s="49">
        <f t="shared" ref="P145:P152" si="69">RANK(O145,$O$145:$O$152,0)</f>
        <v>1</v>
      </c>
      <c r="Q145" s="47"/>
      <c r="R145" s="48">
        <f t="shared" si="48"/>
        <v>2537.5</v>
      </c>
      <c r="S145" s="49">
        <f t="shared" ref="S145:S152" si="70">RANK(R145,$R$145:$R$152,1)</f>
        <v>7</v>
      </c>
      <c r="T145" s="47"/>
      <c r="U145" s="50">
        <f t="shared" si="50"/>
        <v>50107</v>
      </c>
      <c r="V145" s="51">
        <f t="shared" ref="V145:V152" si="71">RANK(U145,$U$145:$U$152,1)</f>
        <v>5</v>
      </c>
    </row>
    <row r="146" spans="1:22" ht="15">
      <c r="A146" s="70" t="str">
        <f t="shared" ref="A146:A152" si="72">"BOL Platz "&amp;B146&amp;" Rang "&amp;V146</f>
        <v>BOL Platz 5 Rang 6</v>
      </c>
      <c r="B146" s="28">
        <f>'02_EM'!A79</f>
        <v>5</v>
      </c>
      <c r="C146" s="28" t="str">
        <f>'02_EM'!B79</f>
        <v>TSV Asperg</v>
      </c>
      <c r="D146" s="29">
        <f>'02_EM'!C79</f>
        <v>18</v>
      </c>
      <c r="E146" s="29">
        <f>'02_EM'!G79</f>
        <v>453</v>
      </c>
      <c r="F146" s="29" t="str">
        <f>'02_EM'!H79</f>
        <v>:</v>
      </c>
      <c r="G146" s="29">
        <f>'02_EM'!I79</f>
        <v>471</v>
      </c>
      <c r="H146" s="29">
        <f>'02_EM'!J79</f>
        <v>18</v>
      </c>
      <c r="I146" s="29" t="str">
        <f>'02_EM'!K79</f>
        <v>:</v>
      </c>
      <c r="J146" s="29">
        <f>'02_EM'!L79</f>
        <v>18</v>
      </c>
      <c r="L146" s="33">
        <f t="shared" si="44"/>
        <v>100</v>
      </c>
      <c r="M146" s="34">
        <f t="shared" si="68"/>
        <v>5</v>
      </c>
      <c r="O146" s="33">
        <f t="shared" si="46"/>
        <v>2516.666666666667</v>
      </c>
      <c r="P146" s="34">
        <f t="shared" si="69"/>
        <v>3</v>
      </c>
      <c r="R146" s="33">
        <f t="shared" si="48"/>
        <v>2616.666666666667</v>
      </c>
      <c r="S146" s="34">
        <f t="shared" si="70"/>
        <v>8</v>
      </c>
      <c r="U146" s="35">
        <f t="shared" si="50"/>
        <v>50308</v>
      </c>
      <c r="V146" s="71">
        <f t="shared" si="71"/>
        <v>6</v>
      </c>
    </row>
    <row r="147" spans="1:22" ht="15">
      <c r="A147" s="70" t="str">
        <f t="shared" si="72"/>
        <v>BOL Platz 5 Rang 8</v>
      </c>
      <c r="B147" s="28">
        <f>'03_RS'!A87</f>
        <v>5</v>
      </c>
      <c r="C147" s="28" t="str">
        <f>'03_RS'!B87</f>
        <v>MTV Stuttgart</v>
      </c>
      <c r="D147" s="29">
        <f>'03_RS'!C87</f>
        <v>18</v>
      </c>
      <c r="E147" s="29">
        <f>'03_RS'!G87</f>
        <v>397</v>
      </c>
      <c r="F147" s="29" t="str">
        <f>'03_RS'!H87</f>
        <v>:</v>
      </c>
      <c r="G147" s="29">
        <f>'03_RS'!I87</f>
        <v>416</v>
      </c>
      <c r="H147" s="29">
        <f>'03_RS'!J87</f>
        <v>16</v>
      </c>
      <c r="I147" s="29" t="str">
        <f>'03_RS'!K87</f>
        <v>:</v>
      </c>
      <c r="J147" s="29">
        <f>'03_RS'!L87</f>
        <v>20</v>
      </c>
      <c r="L147" s="33">
        <f t="shared" si="44"/>
        <v>88.888888888888886</v>
      </c>
      <c r="M147" s="34">
        <f t="shared" si="68"/>
        <v>8</v>
      </c>
      <c r="O147" s="33">
        <f t="shared" si="46"/>
        <v>2205.5555555555557</v>
      </c>
      <c r="P147" s="34">
        <f t="shared" si="69"/>
        <v>8</v>
      </c>
      <c r="R147" s="33">
        <f t="shared" si="48"/>
        <v>2311.1111111111109</v>
      </c>
      <c r="S147" s="34">
        <f t="shared" si="70"/>
        <v>3</v>
      </c>
      <c r="U147" s="35">
        <f t="shared" si="50"/>
        <v>80803</v>
      </c>
      <c r="V147" s="71">
        <f t="shared" si="71"/>
        <v>8</v>
      </c>
    </row>
    <row r="148" spans="1:22" ht="15">
      <c r="A148" s="70" t="str">
        <f t="shared" si="72"/>
        <v>BOL Platz 5 Rang 2</v>
      </c>
      <c r="B148" s="28">
        <f>'04_ET'!A84</f>
        <v>5</v>
      </c>
      <c r="C148" s="28" t="str">
        <f>'04_ET'!B84</f>
        <v>HSG Ebersbach/Bünzwangen</v>
      </c>
      <c r="D148" s="29">
        <f>'04_ET'!C84</f>
        <v>22</v>
      </c>
      <c r="E148" s="29">
        <f>'04_ET'!G84</f>
        <v>502</v>
      </c>
      <c r="F148" s="29" t="str">
        <f>'04_ET'!H84</f>
        <v>:</v>
      </c>
      <c r="G148" s="29">
        <f>'04_ET'!I84</f>
        <v>497</v>
      </c>
      <c r="H148" s="29">
        <f>'04_ET'!J84</f>
        <v>24</v>
      </c>
      <c r="I148" s="29" t="str">
        <f>'04_ET'!K84</f>
        <v>:</v>
      </c>
      <c r="J148" s="29">
        <f>'04_ET'!L84</f>
        <v>20</v>
      </c>
      <c r="L148" s="33">
        <f t="shared" si="44"/>
        <v>109.09090909090908</v>
      </c>
      <c r="M148" s="34">
        <f t="shared" si="68"/>
        <v>2</v>
      </c>
      <c r="N148" s="82"/>
      <c r="O148" s="33">
        <f t="shared" si="46"/>
        <v>2281.8181818181815</v>
      </c>
      <c r="P148" s="34">
        <f t="shared" si="69"/>
        <v>7</v>
      </c>
      <c r="Q148" s="82"/>
      <c r="R148" s="33">
        <f t="shared" si="48"/>
        <v>2259.090909090909</v>
      </c>
      <c r="S148" s="34">
        <f t="shared" si="70"/>
        <v>2</v>
      </c>
      <c r="T148" s="82"/>
      <c r="U148" s="35">
        <f t="shared" si="50"/>
        <v>20702</v>
      </c>
      <c r="V148" s="71">
        <f t="shared" si="71"/>
        <v>2</v>
      </c>
    </row>
    <row r="149" spans="1:22" ht="15">
      <c r="A149" s="77" t="str">
        <f t="shared" si="72"/>
        <v>BOL Platz 5 Rang 1</v>
      </c>
      <c r="B149" s="28">
        <f>'05_SL'!A75</f>
        <v>5</v>
      </c>
      <c r="C149" s="28" t="str">
        <f>'05_SL'!B75</f>
        <v>HSG Oberkochen/Königsbronn</v>
      </c>
      <c r="D149" s="29">
        <f>'05_SL'!C75</f>
        <v>18</v>
      </c>
      <c r="E149" s="29">
        <f>'05_SL'!G75</f>
        <v>439</v>
      </c>
      <c r="F149" s="29" t="str">
        <f>'05_SL'!H75</f>
        <v>:</v>
      </c>
      <c r="G149" s="29">
        <f>'05_SL'!I75</f>
        <v>420</v>
      </c>
      <c r="H149" s="29">
        <f>'05_SL'!J75</f>
        <v>23</v>
      </c>
      <c r="I149" s="29" t="str">
        <f>'05_SL'!K75</f>
        <v>:</v>
      </c>
      <c r="J149" s="29">
        <f>'05_SL'!L75</f>
        <v>13</v>
      </c>
      <c r="L149" s="78">
        <f t="shared" si="44"/>
        <v>127.77777777777777</v>
      </c>
      <c r="M149" s="79">
        <f t="shared" si="68"/>
        <v>1</v>
      </c>
      <c r="O149" s="78">
        <f t="shared" si="46"/>
        <v>2438.8888888888891</v>
      </c>
      <c r="P149" s="79">
        <f t="shared" si="69"/>
        <v>4</v>
      </c>
      <c r="R149" s="78">
        <f t="shared" si="48"/>
        <v>2333.333333333333</v>
      </c>
      <c r="S149" s="79">
        <f t="shared" si="70"/>
        <v>5</v>
      </c>
      <c r="U149" s="80">
        <f t="shared" si="50"/>
        <v>10405</v>
      </c>
      <c r="V149" s="81">
        <f t="shared" si="71"/>
        <v>1</v>
      </c>
    </row>
    <row r="150" spans="1:22" ht="15">
      <c r="A150" s="70" t="str">
        <f t="shared" si="72"/>
        <v>BOL Platz 5 Rang 7</v>
      </c>
      <c r="B150" s="28">
        <f>'06_AN'!A64</f>
        <v>5</v>
      </c>
      <c r="C150" s="28" t="str">
        <f>'06_AN'!B64</f>
        <v>SG H2Ku Herrenberg 2</v>
      </c>
      <c r="D150" s="29">
        <f>'06_AN'!C64</f>
        <v>18</v>
      </c>
      <c r="E150" s="29">
        <f>'06_AN'!G64</f>
        <v>457</v>
      </c>
      <c r="F150" s="29" t="str">
        <f>'06_AN'!H64</f>
        <v>:</v>
      </c>
      <c r="G150" s="29">
        <f>'06_AN'!I64</f>
        <v>448</v>
      </c>
      <c r="H150" s="29">
        <f>'06_AN'!J64</f>
        <v>17</v>
      </c>
      <c r="I150" s="29" t="str">
        <f>'06_AN'!K64</f>
        <v>:</v>
      </c>
      <c r="J150" s="29">
        <f>'06_AN'!L64</f>
        <v>19</v>
      </c>
      <c r="L150" s="33">
        <f t="shared" si="44"/>
        <v>94.444444444444443</v>
      </c>
      <c r="M150" s="34">
        <f t="shared" si="68"/>
        <v>7</v>
      </c>
      <c r="O150" s="33">
        <f t="shared" si="46"/>
        <v>2538.8888888888891</v>
      </c>
      <c r="P150" s="34">
        <f t="shared" si="69"/>
        <v>2</v>
      </c>
      <c r="R150" s="33">
        <f t="shared" si="48"/>
        <v>2488.8888888888891</v>
      </c>
      <c r="S150" s="34">
        <f t="shared" si="70"/>
        <v>6</v>
      </c>
      <c r="U150" s="35">
        <f t="shared" si="50"/>
        <v>70206</v>
      </c>
      <c r="V150" s="71">
        <f t="shared" si="71"/>
        <v>7</v>
      </c>
    </row>
    <row r="151" spans="1:22" ht="15">
      <c r="A151" s="70" t="str">
        <f t="shared" si="72"/>
        <v>BOL Platz 5 Rang 3</v>
      </c>
      <c r="B151" s="28">
        <f>'07_NZ'!A205</f>
        <v>5</v>
      </c>
      <c r="C151" s="28" t="str">
        <f>'07_NZ'!B205</f>
        <v>TV Onstmettingen</v>
      </c>
      <c r="D151" s="29">
        <f>'07_NZ'!C205</f>
        <v>16</v>
      </c>
      <c r="E151" s="29">
        <f>'07_NZ'!G205</f>
        <v>367</v>
      </c>
      <c r="F151" s="29" t="str">
        <f>'07_NZ'!H205</f>
        <v>:</v>
      </c>
      <c r="G151" s="29">
        <f>'07_NZ'!I205</f>
        <v>356</v>
      </c>
      <c r="H151" s="29">
        <f>'07_NZ'!J205</f>
        <v>17</v>
      </c>
      <c r="I151" s="29" t="str">
        <f>'07_NZ'!K205</f>
        <v>:</v>
      </c>
      <c r="J151" s="29">
        <f>'07_NZ'!L205</f>
        <v>15</v>
      </c>
      <c r="L151" s="33">
        <f t="shared" si="44"/>
        <v>106.25</v>
      </c>
      <c r="M151" s="34">
        <f t="shared" si="68"/>
        <v>3</v>
      </c>
      <c r="O151" s="33">
        <f t="shared" si="46"/>
        <v>2293.75</v>
      </c>
      <c r="P151" s="34">
        <f t="shared" si="69"/>
        <v>6</v>
      </c>
      <c r="R151" s="33">
        <f t="shared" si="48"/>
        <v>2225</v>
      </c>
      <c r="S151" s="34">
        <f t="shared" si="70"/>
        <v>1</v>
      </c>
      <c r="U151" s="35">
        <f t="shared" si="50"/>
        <v>30601</v>
      </c>
      <c r="V151" s="71">
        <f t="shared" si="71"/>
        <v>3</v>
      </c>
    </row>
    <row r="152" spans="1:22" ht="15.75" thickBot="1">
      <c r="A152" s="52" t="str">
        <f t="shared" si="72"/>
        <v>BOL Platz 5 Rang 4</v>
      </c>
      <c r="B152" s="53">
        <f>'08_BD'!A89</f>
        <v>5</v>
      </c>
      <c r="C152" s="53" t="str">
        <f>'08_BD'!B89</f>
        <v>Bregenz Handball</v>
      </c>
      <c r="D152" s="54">
        <f>'08_BD'!C89</f>
        <v>18</v>
      </c>
      <c r="E152" s="54">
        <f>'08_BD'!G89</f>
        <v>427</v>
      </c>
      <c r="F152" s="54" t="str">
        <f>'08_BD'!H89</f>
        <v>:</v>
      </c>
      <c r="G152" s="54">
        <f>'08_BD'!I89</f>
        <v>419</v>
      </c>
      <c r="H152" s="54">
        <f>'08_BD'!J89</f>
        <v>19</v>
      </c>
      <c r="I152" s="54" t="str">
        <f>'08_BD'!K89</f>
        <v>:</v>
      </c>
      <c r="J152" s="54">
        <f>'08_BD'!L89</f>
        <v>17</v>
      </c>
      <c r="K152" s="55"/>
      <c r="L152" s="56">
        <f t="shared" si="44"/>
        <v>105.55555555555556</v>
      </c>
      <c r="M152" s="57">
        <f t="shared" si="68"/>
        <v>4</v>
      </c>
      <c r="N152" s="55"/>
      <c r="O152" s="56">
        <f t="shared" si="46"/>
        <v>2372.2222222222222</v>
      </c>
      <c r="P152" s="57">
        <f t="shared" si="69"/>
        <v>5</v>
      </c>
      <c r="Q152" s="55"/>
      <c r="R152" s="56">
        <f t="shared" si="48"/>
        <v>2327.7777777777778</v>
      </c>
      <c r="S152" s="57">
        <f t="shared" si="70"/>
        <v>4</v>
      </c>
      <c r="T152" s="55"/>
      <c r="U152" s="58">
        <f t="shared" si="50"/>
        <v>40504</v>
      </c>
      <c r="V152" s="59">
        <f t="shared" si="71"/>
        <v>4</v>
      </c>
    </row>
    <row r="153" spans="1:22" ht="15" thickTop="1"/>
  </sheetData>
  <mergeCells count="11">
    <mergeCell ref="M108:Q108"/>
    <mergeCell ref="S108:V108"/>
    <mergeCell ref="E109:K109"/>
    <mergeCell ref="M109:Q109"/>
    <mergeCell ref="S109:V109"/>
    <mergeCell ref="E108:K108"/>
    <mergeCell ref="E5:G5"/>
    <mergeCell ref="E27:G27"/>
    <mergeCell ref="H27:J27"/>
    <mergeCell ref="E42:G42"/>
    <mergeCell ref="H42:J4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6</vt:i4>
      </vt:variant>
    </vt:vector>
  </HeadingPairs>
  <TitlesOfParts>
    <vt:vector size="26" baseType="lpstr">
      <vt:lpstr>Informationen</vt:lpstr>
      <vt:lpstr>Handhabung</vt:lpstr>
      <vt:lpstr>Ligen_Auf_Ab_Männer</vt:lpstr>
      <vt:lpstr>Konstellationen_M</vt:lpstr>
      <vt:lpstr>Ligen_Auf_Ab_Frauen</vt:lpstr>
      <vt:lpstr>Konstellationen_F</vt:lpstr>
      <vt:lpstr>Listen</vt:lpstr>
      <vt:lpstr>Ligen_M</vt:lpstr>
      <vt:lpstr>Ligen_F</vt:lpstr>
      <vt:lpstr>Vereine nach Bezirk</vt:lpstr>
      <vt:lpstr>HBW</vt:lpstr>
      <vt:lpstr>HVW</vt:lpstr>
      <vt:lpstr>01_HF</vt:lpstr>
      <vt:lpstr>02_EM</vt:lpstr>
      <vt:lpstr>03_RS</vt:lpstr>
      <vt:lpstr>04_ET</vt:lpstr>
      <vt:lpstr>05_SL</vt:lpstr>
      <vt:lpstr>06_AN</vt:lpstr>
      <vt:lpstr>07_NZ</vt:lpstr>
      <vt:lpstr>08_BD</vt:lpstr>
      <vt:lpstr>'Vereine nach Bezirk'!_FilterDatabase</vt:lpstr>
      <vt:lpstr>Absteiger_F</vt:lpstr>
      <vt:lpstr>Absteiger_M</vt:lpstr>
      <vt:lpstr>Darstellung</vt:lpstr>
      <vt:lpstr>'Vereine nach Bezirk'!Print_Area</vt:lpstr>
      <vt:lpstr>'Vereine nach Bezirk'!Print_Titles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Speidel, Axel</dc:creator>
  <cp:lastModifiedBy>hvw-as</cp:lastModifiedBy>
  <cp:lastPrinted>2025-04-19T12:19:17Z</cp:lastPrinted>
  <dcterms:created xsi:type="dcterms:W3CDTF">2024-07-15T04:27:01Z</dcterms:created>
  <dcterms:modified xsi:type="dcterms:W3CDTF">2025-05-06T13:59:09Z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828705-06b1-4feb-b701-5b8337913ec6_Enabled">
    <vt:lpwstr>true</vt:lpwstr>
  </property>
  <property fmtid="{D5CDD505-2E9C-101B-9397-08002B2CF9AE}" pid="3" name="MSIP_Label_40828705-06b1-4feb-b701-5b8337913ec6_SetDate">
    <vt:lpwstr>2024-07-15T13:03:17Z</vt:lpwstr>
  </property>
  <property fmtid="{D5CDD505-2E9C-101B-9397-08002B2CF9AE}" pid="4" name="MSIP_Label_40828705-06b1-4feb-b701-5b8337913ec6_Method">
    <vt:lpwstr>Standard</vt:lpwstr>
  </property>
  <property fmtid="{D5CDD505-2E9C-101B-9397-08002B2CF9AE}" pid="5" name="MSIP_Label_40828705-06b1-4feb-b701-5b8337913ec6_Name">
    <vt:lpwstr>S2 - keine Zugriffsbeschränkung</vt:lpwstr>
  </property>
  <property fmtid="{D5CDD505-2E9C-101B-9397-08002B2CF9AE}" pid="6" name="MSIP_Label_40828705-06b1-4feb-b701-5b8337913ec6_SiteId">
    <vt:lpwstr>3f9b2fc2-2122-4a25-96ca-781cf0359e8b</vt:lpwstr>
  </property>
  <property fmtid="{D5CDD505-2E9C-101B-9397-08002B2CF9AE}" pid="7" name="MSIP_Label_40828705-06b1-4feb-b701-5b8337913ec6_ActionId">
    <vt:lpwstr>957209f3-1dbe-4eca-a8ff-ff35830921e9</vt:lpwstr>
  </property>
  <property fmtid="{D5CDD505-2E9C-101B-9397-08002B2CF9AE}" pid="8" name="MSIP_Label_40828705-06b1-4feb-b701-5b8337913ec6_ContentBits">
    <vt:lpwstr>0</vt:lpwstr>
  </property>
</Properties>
</file>